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780" activeTab="9"/>
  </bookViews>
  <sheets>
    <sheet name="День 1" sheetId="1" r:id="rId1"/>
    <sheet name="День 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  <sheet name="Средний показатель" sheetId="13" r:id="rId11"/>
    <sheet name="Калорийность" sheetId="14" r:id="rId12"/>
    <sheet name="Белки" sheetId="15" r:id="rId13"/>
    <sheet name="Жиры" sheetId="16" r:id="rId14"/>
    <sheet name="Углеводы" sheetId="17" r:id="rId15"/>
  </sheets>
  <calcPr calcId="145621"/>
</workbook>
</file>

<file path=xl/calcChain.xml><?xml version="1.0" encoding="utf-8"?>
<calcChain xmlns="http://schemas.openxmlformats.org/spreadsheetml/2006/main">
  <c r="G14" i="4" l="1"/>
  <c r="F14" i="4"/>
  <c r="E14" i="4"/>
  <c r="D14" i="4"/>
  <c r="G13" i="1"/>
  <c r="F13" i="1"/>
  <c r="E13" i="1"/>
  <c r="D13" i="1"/>
  <c r="G13" i="5" l="1"/>
  <c r="F13" i="5"/>
  <c r="E13" i="5"/>
  <c r="D13" i="5"/>
  <c r="C13" i="5"/>
  <c r="G14" i="6" l="1"/>
  <c r="F14" i="6"/>
  <c r="E14" i="6"/>
  <c r="D14" i="6"/>
  <c r="C22" i="1" l="1"/>
  <c r="C23" i="1" s="1"/>
  <c r="G22" i="1" l="1"/>
  <c r="G23" i="1" s="1"/>
  <c r="F22" i="1"/>
  <c r="F23" i="1" s="1"/>
  <c r="E22" i="1"/>
  <c r="E23" i="1" s="1"/>
  <c r="D22" i="1"/>
  <c r="D23" i="1" s="1"/>
  <c r="G22" i="10"/>
  <c r="F22" i="10"/>
  <c r="E22" i="10"/>
  <c r="D22" i="10"/>
  <c r="C22" i="10"/>
  <c r="G13" i="10"/>
  <c r="F13" i="10"/>
  <c r="E13" i="10"/>
  <c r="D13" i="10"/>
  <c r="C13" i="10"/>
  <c r="B3" i="10"/>
  <c r="B2" i="10"/>
  <c r="G22" i="9"/>
  <c r="F22" i="9"/>
  <c r="E22" i="9"/>
  <c r="D22" i="9"/>
  <c r="C22" i="9"/>
  <c r="G13" i="9"/>
  <c r="F13" i="9"/>
  <c r="E13" i="9"/>
  <c r="D13" i="9"/>
  <c r="C13" i="9"/>
  <c r="B3" i="9"/>
  <c r="B2" i="9"/>
  <c r="G22" i="8"/>
  <c r="F22" i="8"/>
  <c r="E22" i="8"/>
  <c r="D22" i="8"/>
  <c r="C22" i="8"/>
  <c r="G13" i="8"/>
  <c r="F13" i="8"/>
  <c r="E13" i="8"/>
  <c r="D13" i="8"/>
  <c r="B3" i="8"/>
  <c r="B2" i="8"/>
  <c r="G23" i="7"/>
  <c r="F23" i="7"/>
  <c r="E23" i="7"/>
  <c r="D23" i="7"/>
  <c r="C23" i="7"/>
  <c r="G14" i="7"/>
  <c r="F14" i="7"/>
  <c r="E14" i="7"/>
  <c r="D14" i="7"/>
  <c r="C14" i="7"/>
  <c r="B3" i="7"/>
  <c r="B2" i="7"/>
  <c r="G23" i="6"/>
  <c r="G24" i="6" s="1"/>
  <c r="F23" i="6"/>
  <c r="F24" i="6" s="1"/>
  <c r="E23" i="6"/>
  <c r="E24" i="6" s="1"/>
  <c r="D23" i="6"/>
  <c r="D24" i="6" s="1"/>
  <c r="C23" i="6"/>
  <c r="C24" i="6" s="1"/>
  <c r="B3" i="6"/>
  <c r="B2" i="6"/>
  <c r="G22" i="5"/>
  <c r="F22" i="5"/>
  <c r="E22" i="5"/>
  <c r="D22" i="5"/>
  <c r="C22" i="5"/>
  <c r="B3" i="5"/>
  <c r="B2" i="5"/>
  <c r="G23" i="4"/>
  <c r="G24" i="4" s="1"/>
  <c r="F23" i="4"/>
  <c r="F24" i="4" s="1"/>
  <c r="E23" i="4"/>
  <c r="E24" i="4" s="1"/>
  <c r="D23" i="4"/>
  <c r="D24" i="4" s="1"/>
  <c r="C23" i="4"/>
  <c r="C24" i="4" s="1"/>
  <c r="B3" i="4"/>
  <c r="B2" i="4"/>
  <c r="G22" i="3"/>
  <c r="F22" i="3"/>
  <c r="E22" i="3"/>
  <c r="D22" i="3"/>
  <c r="C22" i="3"/>
  <c r="G13" i="3"/>
  <c r="F13" i="3"/>
  <c r="E13" i="3"/>
  <c r="D13" i="3"/>
  <c r="B3" i="3"/>
  <c r="B2" i="3"/>
  <c r="B3" i="2"/>
  <c r="B2" i="2"/>
  <c r="G22" i="2"/>
  <c r="F22" i="2"/>
  <c r="E22" i="2"/>
  <c r="D22" i="2"/>
  <c r="C22" i="2"/>
  <c r="G13" i="2"/>
  <c r="F13" i="2"/>
  <c r="E13" i="2"/>
  <c r="D13" i="2"/>
  <c r="C13" i="2"/>
  <c r="C24" i="7" l="1"/>
  <c r="C23" i="9"/>
  <c r="C23" i="8"/>
  <c r="C23" i="3"/>
  <c r="G23" i="3"/>
  <c r="C23" i="5"/>
  <c r="C23" i="10"/>
  <c r="C23" i="2"/>
  <c r="E23" i="10"/>
  <c r="D23" i="10"/>
  <c r="G23" i="10"/>
  <c r="F23" i="10"/>
  <c r="D23" i="9"/>
  <c r="G23" i="9"/>
  <c r="F23" i="9"/>
  <c r="E23" i="9"/>
  <c r="E23" i="8"/>
  <c r="D23" i="8"/>
  <c r="G23" i="8"/>
  <c r="F23" i="8"/>
  <c r="D24" i="7"/>
  <c r="G24" i="7"/>
  <c r="F24" i="7"/>
  <c r="E24" i="7"/>
  <c r="E23" i="5"/>
  <c r="D23" i="5"/>
  <c r="G23" i="5"/>
  <c r="F23" i="5"/>
  <c r="E23" i="3"/>
  <c r="D23" i="3"/>
  <c r="F23" i="3"/>
  <c r="G23" i="2"/>
  <c r="F23" i="2"/>
  <c r="E23" i="2"/>
  <c r="D23" i="2"/>
  <c r="D13" i="15"/>
  <c r="D13" i="16"/>
  <c r="D13" i="17"/>
  <c r="D13" i="14"/>
  <c r="H13" i="15"/>
  <c r="D12" i="15"/>
  <c r="D12" i="16"/>
  <c r="D12" i="17"/>
  <c r="D12" i="14"/>
  <c r="D11" i="15"/>
  <c r="D11" i="16"/>
  <c r="D11" i="17"/>
  <c r="D11" i="14"/>
  <c r="H11" i="16"/>
  <c r="D10" i="15"/>
  <c r="D10" i="16"/>
  <c r="D10" i="17"/>
  <c r="D10" i="14"/>
  <c r="D9" i="15"/>
  <c r="D9" i="16"/>
  <c r="D9" i="17"/>
  <c r="D9" i="14"/>
  <c r="H9" i="17"/>
  <c r="D8" i="15"/>
  <c r="D8" i="16"/>
  <c r="D8" i="17"/>
  <c r="D8" i="14"/>
  <c r="D7" i="15"/>
  <c r="D7" i="16"/>
  <c r="D7" i="17"/>
  <c r="D7" i="14"/>
  <c r="D6" i="15"/>
  <c r="D6" i="16"/>
  <c r="D6" i="17"/>
  <c r="D6" i="14"/>
  <c r="D5" i="15"/>
  <c r="D5" i="16"/>
  <c r="D5" i="17"/>
  <c r="D4" i="17"/>
  <c r="D4" i="14" l="1"/>
  <c r="D4" i="15"/>
  <c r="D4" i="16"/>
  <c r="H12" i="17"/>
  <c r="H12" i="15"/>
  <c r="H11" i="14"/>
  <c r="H10" i="17"/>
  <c r="H9" i="14"/>
  <c r="H8" i="14"/>
  <c r="H8" i="16"/>
  <c r="H7" i="16"/>
  <c r="H6" i="17"/>
  <c r="H6" i="14"/>
  <c r="D5" i="14"/>
  <c r="H7" i="14"/>
  <c r="H9" i="15"/>
  <c r="H6" i="16"/>
  <c r="H10" i="15"/>
  <c r="H7" i="15"/>
  <c r="H4" i="15"/>
  <c r="H4" i="17"/>
  <c r="H13" i="17"/>
  <c r="H13" i="14"/>
  <c r="H13" i="16"/>
  <c r="H12" i="14"/>
  <c r="H12" i="16"/>
  <c r="H11" i="15"/>
  <c r="H11" i="17"/>
  <c r="H10" i="14"/>
  <c r="H10" i="16"/>
  <c r="H9" i="16"/>
  <c r="H8" i="15"/>
  <c r="H8" i="17"/>
  <c r="H7" i="17"/>
  <c r="H6" i="15"/>
  <c r="H5" i="17"/>
  <c r="H5" i="15"/>
  <c r="H5" i="16"/>
  <c r="H5" i="14"/>
  <c r="H4" i="14"/>
  <c r="H4" i="16"/>
  <c r="D15" i="14"/>
  <c r="D15" i="17"/>
  <c r="D15" i="16"/>
  <c r="D15" i="15"/>
  <c r="D14" i="17" l="1"/>
  <c r="D14" i="14"/>
  <c r="D14" i="16"/>
  <c r="D14" i="15"/>
  <c r="H15" i="14"/>
  <c r="H15" i="17"/>
  <c r="H15" i="16"/>
  <c r="H15" i="15"/>
  <c r="H14" i="14"/>
  <c r="H14" i="16"/>
  <c r="H14" i="15"/>
  <c r="H14" i="17"/>
  <c r="D16" i="14"/>
  <c r="D16" i="17" l="1"/>
  <c r="D16" i="16"/>
  <c r="D16" i="15"/>
  <c r="H16" i="15"/>
  <c r="H16" i="16"/>
  <c r="H16" i="14"/>
  <c r="H16" i="17"/>
</calcChain>
</file>

<file path=xl/sharedStrings.xml><?xml version="1.0" encoding="utf-8"?>
<sst xmlns="http://schemas.openxmlformats.org/spreadsheetml/2006/main" count="472" uniqueCount="96">
  <si>
    <t>День:</t>
  </si>
  <si>
    <t>День 2</t>
  </si>
  <si>
    <t>Сезон: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</si>
  <si>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</si>
  <si>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</si>
  <si>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</si>
  <si>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</si>
  <si>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</si>
  <si>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</si>
  <si>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белки</t>
  </si>
  <si>
    <t>жиры</t>
  </si>
  <si>
    <t>углеводы</t>
  </si>
  <si>
    <t>1</t>
  </si>
  <si>
    <t>2</t>
  </si>
  <si>
    <t>3</t>
  </si>
  <si>
    <t>4</t>
  </si>
  <si>
    <t>5</t>
  </si>
  <si>
    <t>6</t>
  </si>
  <si>
    <t>7</t>
  </si>
  <si>
    <t>ЗАВТРАК</t>
  </si>
  <si>
    <t>ОБЕД</t>
  </si>
  <si>
    <t>ИТОГО ЗА ДЕНЬ:</t>
  </si>
  <si>
    <t>День 1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</si>
  <si>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</si>
  <si>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</si>
  <si>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</si>
  <si>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</si>
  <si>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</si>
  <si>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</si>
  <si>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</si>
  <si>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</si>
  <si>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Завтрак</t>
  </si>
  <si>
    <t>Масса порции</t>
  </si>
  <si>
    <t>Белки</t>
  </si>
  <si>
    <t>Жиры</t>
  </si>
  <si>
    <t>Углеводы</t>
  </si>
  <si>
    <t>Энергетическая ценность</t>
  </si>
  <si>
    <t>сумма</t>
  </si>
  <si>
    <t>количестиво дней</t>
  </si>
  <si>
    <t>средняя</t>
  </si>
  <si>
    <t>Обед</t>
  </si>
  <si>
    <t>ОБЩЕЕ</t>
  </si>
  <si>
    <t>макс</t>
  </si>
  <si>
    <t>мин</t>
  </si>
  <si>
    <t>Общее</t>
  </si>
  <si>
    <t>1-й день</t>
  </si>
  <si>
    <t>2-й день</t>
  </si>
  <si>
    <t>3-й день</t>
  </si>
  <si>
    <t>4-й день</t>
  </si>
  <si>
    <t>5-й день</t>
  </si>
  <si>
    <t>6-й день</t>
  </si>
  <si>
    <t>7-й день</t>
  </si>
  <si>
    <t>8-й день</t>
  </si>
  <si>
    <t>9-й день</t>
  </si>
  <si>
    <t>10-й день</t>
  </si>
  <si>
    <t xml:space="preserve">В среднем за первую неделю </t>
  </si>
  <si>
    <t xml:space="preserve">В среднем за вторую неделю </t>
  </si>
  <si>
    <t>В среднем за цикл</t>
  </si>
  <si>
    <t xml:space="preserve">Калорийность </t>
  </si>
  <si>
    <t xml:space="preserve">норма </t>
  </si>
  <si>
    <t>+/-5%</t>
  </si>
  <si>
    <t>максимум</t>
  </si>
  <si>
    <t>минимум</t>
  </si>
  <si>
    <t>осенне-зимний</t>
  </si>
  <si>
    <t>20-25%</t>
  </si>
  <si>
    <t>30-35%</t>
  </si>
  <si>
    <t>23.10-26.95</t>
  </si>
  <si>
    <t>15.40-19.25</t>
  </si>
  <si>
    <t>15.80-19.75</t>
  </si>
  <si>
    <t>23.70-27.65</t>
  </si>
  <si>
    <t>67.00-83.75</t>
  </si>
  <si>
    <t>470.0-587.5</t>
  </si>
  <si>
    <t>705.0-822.5</t>
  </si>
  <si>
    <t>100.50-117.25</t>
  </si>
  <si>
    <t>Чай с сахаром</t>
  </si>
  <si>
    <t>Каша жидкая молочная из манной крупы</t>
  </si>
  <si>
    <t>Макароны, запеченные с яйцом</t>
  </si>
  <si>
    <t>Каша жидкая молочная с рисовой крупой</t>
  </si>
  <si>
    <t>Каша вязкая молочная из риса и пшена</t>
  </si>
  <si>
    <t>Каша вязкая молочная из овсяной крупы</t>
  </si>
  <si>
    <t>Каша вязкая молочная из пшенной крупы</t>
  </si>
  <si>
    <t>Сдобная булочка</t>
  </si>
  <si>
    <t>хлеб ржано-пшеничный</t>
  </si>
  <si>
    <t>Бутерброд с маслом</t>
  </si>
  <si>
    <t>Омлет натуральный</t>
  </si>
  <si>
    <t>Батон</t>
  </si>
  <si>
    <t>Яйцо вареное</t>
  </si>
  <si>
    <t>Кофейный напиток с молоком</t>
  </si>
  <si>
    <t>Сыр твердый порциями</t>
  </si>
  <si>
    <t>Свекла нарезная с растительным маслом</t>
  </si>
  <si>
    <t>Капуста нарезная с морковью и растительным маслом</t>
  </si>
  <si>
    <t>Оладьи</t>
  </si>
  <si>
    <t>Каша гречневая рассыпчатая со сливочным маслом</t>
  </si>
  <si>
    <t>50\10</t>
  </si>
  <si>
    <t>200\5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</si>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</sst>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1" fontId="2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0" fillId="0" borderId="16" xfId="0" applyNumberForma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5" xfId="0" applyBorder="1"/>
    <xf numFmtId="0" fontId="0" fillId="0" borderId="15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2" fontId="0" fillId="0" borderId="16" xfId="0" applyNumberFormat="1" applyBorder="1" applyAlignment="1" applyProtection="1">
      <alignment horizontal="center" wrapText="1"/>
      <protection locked="0"/>
    </xf>
    <xf numFmtId="2" fontId="0" fillId="0" borderId="17" xfId="0" applyNumberFormat="1" applyBorder="1" applyAlignment="1" applyProtection="1">
      <alignment horizontal="center" wrapText="1"/>
      <protection locked="0"/>
    </xf>
    <xf numFmtId="0" fontId="0" fillId="0" borderId="16" xfId="0" applyNumberFormat="1" applyBorder="1" applyAlignment="1" applyProtection="1">
      <alignment horizontal="center" wrapText="1"/>
      <protection locked="0"/>
    </xf>
    <xf numFmtId="1" fontId="2" fillId="0" borderId="2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1" fontId="2" fillId="0" borderId="3" xfId="0" quotePrefix="1" applyNumberFormat="1" applyFont="1" applyBorder="1" applyAlignment="1">
      <alignment horizontal="center" vertical="center" wrapText="1"/>
    </xf>
    <xf numFmtId="2" fontId="2" fillId="0" borderId="3" xfId="0" quotePrefix="1" applyNumberFormat="1" applyFont="1" applyBorder="1" applyAlignment="1">
      <alignment horizontal="center" vertical="center" wrapText="1"/>
    </xf>
    <xf numFmtId="2" fontId="2" fillId="0" borderId="21" xfId="0" quotePrefix="1" applyNumberFormat="1" applyFont="1" applyBorder="1" applyAlignment="1">
      <alignment horizontal="center" vertical="center" wrapText="1"/>
    </xf>
    <xf numFmtId="0" fontId="0" fillId="0" borderId="22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3" xfId="0" applyNumberFormat="1" applyBorder="1" applyAlignment="1" applyProtection="1">
      <alignment horizontal="center" wrapText="1"/>
      <protection locked="0"/>
    </xf>
    <xf numFmtId="2" fontId="0" fillId="0" borderId="23" xfId="0" applyNumberFormat="1" applyBorder="1" applyAlignment="1" applyProtection="1">
      <alignment horizontal="center" wrapText="1"/>
      <protection locked="0"/>
    </xf>
    <xf numFmtId="2" fontId="0" fillId="0" borderId="24" xfId="0" applyNumberFormat="1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2" fillId="0" borderId="26" xfId="0" applyFont="1" applyBorder="1" applyAlignment="1" applyProtection="1">
      <alignment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2" fontId="0" fillId="0" borderId="26" xfId="0" applyNumberFormat="1" applyBorder="1" applyAlignment="1" applyProtection="1">
      <alignment horizontal="center" wrapText="1"/>
      <protection locked="0"/>
    </xf>
    <xf numFmtId="2" fontId="0" fillId="0" borderId="27" xfId="0" applyNumberFormat="1" applyBorder="1" applyAlignment="1" applyProtection="1">
      <alignment horizontal="center" wrapText="1"/>
      <protection locked="0"/>
    </xf>
    <xf numFmtId="0" fontId="0" fillId="0" borderId="25" xfId="0" applyBorder="1" applyAlignment="1">
      <alignment wrapText="1"/>
    </xf>
    <xf numFmtId="0" fontId="2" fillId="0" borderId="26" xfId="0" applyFont="1" applyBorder="1" applyAlignment="1">
      <alignment wrapText="1"/>
    </xf>
    <xf numFmtId="0" fontId="0" fillId="0" borderId="26" xfId="0" applyBorder="1" applyAlignment="1">
      <alignment horizontal="center" wrapText="1"/>
    </xf>
    <xf numFmtId="2" fontId="0" fillId="0" borderId="26" xfId="0" applyNumberFormat="1" applyBorder="1" applyAlignment="1">
      <alignment horizontal="center" wrapText="1"/>
    </xf>
    <xf numFmtId="2" fontId="0" fillId="0" borderId="27" xfId="0" applyNumberFormat="1" applyBorder="1" applyAlignment="1">
      <alignment horizontal="center" wrapText="1"/>
    </xf>
    <xf numFmtId="2" fontId="1" fillId="0" borderId="10" xfId="0" applyNumberFormat="1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0" fillId="0" borderId="16" xfId="0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20" xfId="0" applyBorder="1"/>
    <xf numFmtId="0" fontId="0" fillId="0" borderId="15" xfId="0" applyBorder="1" applyProtection="1">
      <protection locked="0"/>
    </xf>
    <xf numFmtId="0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0" fillId="0" borderId="19" xfId="0" applyNumberFormat="1" applyBorder="1"/>
    <xf numFmtId="2" fontId="0" fillId="0" borderId="28" xfId="0" applyNumberFormat="1" applyBorder="1" applyAlignment="1">
      <alignment wrapText="1"/>
    </xf>
    <xf numFmtId="2" fontId="0" fillId="0" borderId="10" xfId="0" applyNumberFormat="1" applyBorder="1" applyAlignment="1">
      <alignment wrapText="1"/>
    </xf>
    <xf numFmtId="2" fontId="1" fillId="0" borderId="12" xfId="0" applyNumberFormat="1" applyFont="1" applyBorder="1" applyAlignment="1">
      <alignment horizontal="center" wrapText="1"/>
    </xf>
    <xf numFmtId="2" fontId="0" fillId="0" borderId="0" xfId="0" applyNumberFormat="1"/>
    <xf numFmtId="2" fontId="2" fillId="0" borderId="18" xfId="0" applyNumberFormat="1" applyFont="1" applyBorder="1" applyAlignment="1">
      <alignment wrapText="1"/>
    </xf>
    <xf numFmtId="2" fontId="2" fillId="0" borderId="19" xfId="0" applyNumberFormat="1" applyFont="1" applyBorder="1" applyAlignment="1">
      <alignment wrapText="1"/>
    </xf>
    <xf numFmtId="2" fontId="0" fillId="0" borderId="16" xfId="0" applyNumberFormat="1" applyBorder="1"/>
    <xf numFmtId="2" fontId="0" fillId="0" borderId="17" xfId="0" applyNumberFormat="1" applyBorder="1"/>
    <xf numFmtId="1" fontId="0" fillId="0" borderId="28" xfId="0" applyNumberFormat="1" applyBorder="1" applyAlignment="1">
      <alignment wrapText="1"/>
    </xf>
    <xf numFmtId="0" fontId="0" fillId="0" borderId="0" xfId="0" applyBorder="1"/>
    <xf numFmtId="2" fontId="0" fillId="0" borderId="10" xfId="0" applyNumberFormat="1" applyFont="1" applyBorder="1" applyAlignment="1">
      <alignment horizontal="center" wrapText="1"/>
    </xf>
    <xf numFmtId="0" fontId="0" fillId="0" borderId="10" xfId="0" applyNumberFormat="1" applyFont="1" applyBorder="1" applyAlignment="1">
      <alignment horizontal="center" wrapText="1"/>
    </xf>
    <xf numFmtId="2" fontId="0" fillId="0" borderId="23" xfId="0" applyNumberFormat="1" applyFill="1" applyBorder="1" applyAlignment="1" applyProtection="1">
      <alignment horizont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23" xfId="0" applyNumberFormat="1" applyFont="1" applyBorder="1" applyAlignment="1" applyProtection="1">
      <alignment horizontal="center" wrapText="1"/>
      <protection locked="0"/>
    </xf>
    <xf numFmtId="2" fontId="4" fillId="0" borderId="23" xfId="0" applyNumberFormat="1" applyFont="1" applyBorder="1" applyAlignment="1" applyProtection="1">
      <alignment horizontal="center" wrapText="1"/>
      <protection locked="0"/>
    </xf>
    <xf numFmtId="0" fontId="4" fillId="0" borderId="15" xfId="0" applyFont="1" applyBorder="1" applyAlignment="1" applyProtection="1">
      <alignment wrapText="1"/>
      <protection locked="0"/>
    </xf>
    <xf numFmtId="2" fontId="4" fillId="0" borderId="10" xfId="0" applyNumberFormat="1" applyFont="1" applyBorder="1" applyAlignment="1">
      <alignment wrapText="1"/>
    </xf>
    <xf numFmtId="0" fontId="4" fillId="0" borderId="16" xfId="0" applyFont="1" applyBorder="1" applyAlignment="1" applyProtection="1">
      <alignment wrapText="1"/>
      <protection locked="0"/>
    </xf>
    <xf numFmtId="0" fontId="4" fillId="0" borderId="16" xfId="0" applyNumberFormat="1" applyFont="1" applyBorder="1" applyAlignment="1" applyProtection="1">
      <alignment horizontal="center" wrapText="1"/>
      <protection locked="0"/>
    </xf>
    <xf numFmtId="2" fontId="4" fillId="0" borderId="16" xfId="0" applyNumberFormat="1" applyFont="1" applyBorder="1" applyAlignment="1" applyProtection="1">
      <alignment horizontal="center" wrapText="1"/>
      <protection locked="0"/>
    </xf>
    <xf numFmtId="2" fontId="4" fillId="0" borderId="28" xfId="0" applyNumberFormat="1" applyFont="1" applyBorder="1" applyAlignment="1">
      <alignment wrapText="1"/>
    </xf>
    <xf numFmtId="2" fontId="5" fillId="0" borderId="10" xfId="0" applyNumberFormat="1" applyFont="1" applyBorder="1" applyAlignment="1">
      <alignment horizontal="center" wrapText="1"/>
    </xf>
    <xf numFmtId="0" fontId="4" fillId="0" borderId="25" xfId="0" applyFont="1" applyBorder="1" applyAlignment="1">
      <alignment wrapText="1"/>
    </xf>
    <xf numFmtId="0" fontId="4" fillId="0" borderId="26" xfId="0" applyFont="1" applyBorder="1" applyAlignment="1">
      <alignment horizontal="center" wrapText="1"/>
    </xf>
    <xf numFmtId="2" fontId="4" fillId="0" borderId="26" xfId="0" applyNumberFormat="1" applyFont="1" applyBorder="1" applyAlignment="1">
      <alignment horizontal="center" wrapText="1"/>
    </xf>
    <xf numFmtId="0" fontId="4" fillId="0" borderId="16" xfId="0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9" fontId="3" fillId="0" borderId="16" xfId="0" applyNumberFormat="1" applyFont="1" applyBorder="1" applyAlignment="1">
      <alignment horizontal="center" vertical="top" wrapText="1"/>
    </xf>
    <xf numFmtId="0" fontId="8" fillId="2" borderId="16" xfId="0" applyFont="1" applyFill="1" applyBorder="1" applyAlignment="1">
      <alignment horizontal="left" vertical="top" wrapText="1"/>
    </xf>
    <xf numFmtId="2" fontId="3" fillId="0" borderId="16" xfId="0" applyNumberFormat="1" applyFont="1" applyBorder="1" applyAlignment="1">
      <alignment horizontal="center" vertical="top" wrapText="1"/>
    </xf>
    <xf numFmtId="2" fontId="3" fillId="0" borderId="2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2" fontId="0" fillId="0" borderId="32" xfId="0" applyNumberFormat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2" fontId="9" fillId="2" borderId="16" xfId="0" applyNumberFormat="1" applyFont="1" applyFill="1" applyBorder="1" applyAlignment="1">
      <alignment horizontal="center" vertical="top" wrapText="1"/>
    </xf>
    <xf numFmtId="10" fontId="9" fillId="2" borderId="16" xfId="0" applyNumberFormat="1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6" fillId="0" borderId="1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top" wrapText="1"/>
    </xf>
    <xf numFmtId="9" fontId="6" fillId="0" borderId="16" xfId="0" applyNumberFormat="1" applyFont="1" applyBorder="1" applyAlignment="1">
      <alignment horizontal="center" vertical="top" wrapText="1"/>
    </xf>
    <xf numFmtId="2" fontId="6" fillId="0" borderId="16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10" fontId="11" fillId="2" borderId="16" xfId="0" applyNumberFormat="1" applyFont="1" applyFill="1" applyBorder="1" applyAlignment="1">
      <alignment horizontal="center" vertical="top" wrapText="1"/>
    </xf>
    <xf numFmtId="10" fontId="6" fillId="2" borderId="16" xfId="0" applyNumberFormat="1" applyFont="1" applyFill="1" applyBorder="1" applyAlignment="1">
      <alignment horizontal="center" vertical="top" wrapText="1"/>
    </xf>
    <xf numFmtId="12" fontId="0" fillId="0" borderId="23" xfId="0" applyNumberFormat="1" applyBorder="1" applyAlignment="1" applyProtection="1">
      <alignment horizontal="center" wrapText="1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sqref="A1:G23"/>
    </sheetView>
  </sheetViews>
  <sheetFormatPr defaultRowHeight="15" x14ac:dyDescent="0.25"/>
  <cols>
    <col min="1" max="1" width="12.5703125" customWidth="1"/>
    <col min="2" max="2" width="42.28515625" customWidth="1"/>
    <col min="3" max="3" width="10.28515625" customWidth="1"/>
    <col min="6" max="6" width="10.42578125" customWidth="1"/>
    <col min="7" max="7" width="18" customWidth="1"/>
    <col min="14" max="15" width="9.140625" customWidth="1"/>
  </cols>
  <sheetData>
    <row r="1" spans="1:15" x14ac:dyDescent="0.25">
      <c r="A1" s="1" t="s">
        <v>0</v>
      </c>
      <c r="B1" s="2" t="s">
        <v>22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1" t="s">
        <v>2</v>
      </c>
      <c r="B2" s="97" t="s">
        <v>63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25">
      <c r="A3" s="111" t="s">
        <v>3</v>
      </c>
      <c r="B3" s="113" t="s">
        <v>95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9.5" customHeight="1" thickBot="1" x14ac:dyDescent="0.3">
      <c r="A6" s="116"/>
      <c r="B6" s="118"/>
      <c r="C6" s="120"/>
      <c r="D6" s="6" t="s">
        <v>9</v>
      </c>
      <c r="E6" s="6" t="s">
        <v>10</v>
      </c>
      <c r="F6" s="6" t="s">
        <v>11</v>
      </c>
      <c r="G6" s="107"/>
      <c r="H6" s="6"/>
      <c r="I6" s="6"/>
      <c r="J6" s="6"/>
      <c r="K6" s="6"/>
      <c r="L6" s="6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7.25" customHeight="1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ht="30" x14ac:dyDescent="0.25">
      <c r="A9" s="22">
        <v>165</v>
      </c>
      <c r="B9" s="23" t="s">
        <v>92</v>
      </c>
      <c r="C9" s="105" t="s">
        <v>94</v>
      </c>
      <c r="D9" s="25">
        <v>11.2</v>
      </c>
      <c r="E9" s="25">
        <v>6.96</v>
      </c>
      <c r="F9" s="25">
        <v>46.32</v>
      </c>
      <c r="G9" s="25">
        <v>297.60000000000002</v>
      </c>
      <c r="H9" s="66"/>
      <c r="I9" s="25"/>
      <c r="J9" s="25"/>
      <c r="K9" s="25"/>
      <c r="L9" s="25"/>
      <c r="M9" s="25"/>
      <c r="N9" s="25"/>
      <c r="O9" s="26"/>
    </row>
    <row r="10" spans="1:15" ht="30" x14ac:dyDescent="0.25">
      <c r="A10" s="12">
        <v>43</v>
      </c>
      <c r="B10" s="10" t="s">
        <v>90</v>
      </c>
      <c r="C10" s="13">
        <v>70</v>
      </c>
      <c r="D10" s="14">
        <v>0.99</v>
      </c>
      <c r="E10" s="14">
        <v>3.56</v>
      </c>
      <c r="F10" s="14">
        <v>6.31</v>
      </c>
      <c r="G10" s="14">
        <v>40.18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12">
        <v>501</v>
      </c>
      <c r="B11" s="10" t="s">
        <v>87</v>
      </c>
      <c r="C11" s="13">
        <v>200</v>
      </c>
      <c r="D11" s="14">
        <v>4.6500000000000004</v>
      </c>
      <c r="E11" s="14">
        <v>2.1</v>
      </c>
      <c r="F11" s="14">
        <v>15.2</v>
      </c>
      <c r="G11" s="14">
        <v>61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71">
        <v>574</v>
      </c>
      <c r="B12" s="73" t="s">
        <v>82</v>
      </c>
      <c r="C12" s="74">
        <v>30</v>
      </c>
      <c r="D12" s="75">
        <v>1.35</v>
      </c>
      <c r="E12" s="75">
        <v>0</v>
      </c>
      <c r="F12" s="75">
        <v>9.75</v>
      </c>
      <c r="G12" s="75">
        <v>48.75</v>
      </c>
      <c r="H12" s="14"/>
      <c r="I12" s="14"/>
      <c r="J12" s="14"/>
      <c r="K12" s="14"/>
      <c r="L12" s="14"/>
      <c r="M12" s="14"/>
      <c r="N12" s="14"/>
      <c r="O12" s="15"/>
    </row>
    <row r="13" spans="1:15" ht="15.75" thickBot="1" x14ac:dyDescent="0.3">
      <c r="A13" s="54"/>
      <c r="B13" s="55"/>
      <c r="C13" s="37">
        <v>505</v>
      </c>
      <c r="D13" s="37">
        <f>SUM(D9:D12)</f>
        <v>18.190000000000001</v>
      </c>
      <c r="E13" s="37">
        <f>SUM(E9:E12)</f>
        <v>12.62</v>
      </c>
      <c r="F13" s="37">
        <f>SUM(F9:F12)</f>
        <v>77.58</v>
      </c>
      <c r="G13" s="37">
        <f>SUM(G9:G12)</f>
        <v>447.53000000000003</v>
      </c>
      <c r="H13" s="37"/>
      <c r="I13" s="37"/>
      <c r="J13" s="37"/>
      <c r="K13" s="37"/>
      <c r="L13" s="37"/>
      <c r="M13" s="37"/>
      <c r="N13" s="37"/>
      <c r="O13" s="56"/>
    </row>
    <row r="14" spans="1:15" ht="15.75" thickBot="1" x14ac:dyDescent="0.3">
      <c r="A14" s="32"/>
      <c r="B14" s="33" t="s">
        <v>20</v>
      </c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</row>
    <row r="15" spans="1:15" x14ac:dyDescent="0.25">
      <c r="A15" s="49"/>
      <c r="B15" s="10"/>
      <c r="C15" s="50"/>
      <c r="D15" s="9"/>
      <c r="E15" s="9"/>
      <c r="F15" s="9"/>
      <c r="G15" s="9"/>
      <c r="H15" s="25"/>
      <c r="I15" s="25"/>
      <c r="J15" s="25"/>
      <c r="K15" s="25"/>
      <c r="L15" s="25"/>
      <c r="M15" s="25"/>
      <c r="N15" s="25"/>
      <c r="O15" s="26"/>
    </row>
    <row r="16" spans="1:15" x14ac:dyDescent="0.25">
      <c r="A16" s="49"/>
      <c r="B16" s="10"/>
      <c r="C16" s="50"/>
      <c r="D16" s="9"/>
      <c r="E16" s="9"/>
      <c r="F16" s="9"/>
      <c r="G16" s="9"/>
      <c r="H16" s="14"/>
      <c r="I16" s="14"/>
      <c r="J16" s="14"/>
      <c r="K16" s="14"/>
      <c r="L16" s="14"/>
      <c r="M16" s="14"/>
      <c r="N16" s="14"/>
      <c r="O16" s="15"/>
    </row>
    <row r="17" spans="1:15" x14ac:dyDescent="0.25">
      <c r="A17" s="49"/>
      <c r="B17" s="10"/>
      <c r="C17" s="50"/>
      <c r="D17" s="9"/>
      <c r="E17" s="9"/>
      <c r="F17" s="9"/>
      <c r="G17" s="9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x14ac:dyDescent="0.25">
      <c r="A21" s="12"/>
      <c r="B21" s="10"/>
      <c r="C21" s="1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54"/>
      <c r="B22" s="55"/>
      <c r="C22" s="37">
        <f>SUM(C15:C21)</f>
        <v>0</v>
      </c>
      <c r="D22" s="37">
        <f t="shared" ref="D22:G22" si="0">SUM(D15:D21)</f>
        <v>0</v>
      </c>
      <c r="E22" s="37">
        <f t="shared" si="0"/>
        <v>0</v>
      </c>
      <c r="F22" s="37">
        <f t="shared" si="0"/>
        <v>0</v>
      </c>
      <c r="G22" s="37">
        <f t="shared" si="0"/>
        <v>0</v>
      </c>
      <c r="H22" s="37"/>
      <c r="I22" s="37"/>
      <c r="J22" s="37"/>
      <c r="K22" s="37"/>
      <c r="L22" s="37"/>
      <c r="M22" s="37"/>
      <c r="N22" s="37"/>
      <c r="O22" s="56"/>
    </row>
    <row r="23" spans="1:15" s="57" customFormat="1" ht="15.75" thickBot="1" x14ac:dyDescent="0.3">
      <c r="A23" s="58"/>
      <c r="B23" s="59" t="s">
        <v>21</v>
      </c>
      <c r="C23" s="38">
        <f>SUM(C13:C22)</f>
        <v>505</v>
      </c>
      <c r="D23" s="38">
        <f>SUM(D13:D22)</f>
        <v>18.190000000000001</v>
      </c>
      <c r="E23" s="38">
        <f>SUM(E13:E22)</f>
        <v>12.62</v>
      </c>
      <c r="F23" s="38">
        <f>SUM(F22,F13)</f>
        <v>77.58</v>
      </c>
      <c r="G23" s="38">
        <f t="shared" ref="G23" si="1">SUM(G13,G22)</f>
        <v>447.53000000000003</v>
      </c>
      <c r="H23" s="38"/>
      <c r="I23" s="38"/>
      <c r="J23" s="38"/>
      <c r="K23" s="38"/>
      <c r="L23" s="38"/>
      <c r="M23" s="38"/>
      <c r="N23" s="38"/>
      <c r="O23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1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="90" zoomScaleNormal="90" workbookViewId="0">
      <selection sqref="A1:G23"/>
    </sheetView>
  </sheetViews>
  <sheetFormatPr defaultRowHeight="15" x14ac:dyDescent="0.25"/>
  <cols>
    <col min="1" max="1" width="13" customWidth="1"/>
    <col min="2" max="2" width="44.5703125" customWidth="1"/>
    <col min="3" max="3" width="10.140625" customWidth="1"/>
    <col min="6" max="6" width="11.140625" customWidth="1"/>
    <col min="7" max="7" width="17.42578125" customWidth="1"/>
  </cols>
  <sheetData>
    <row r="1" spans="1:15" x14ac:dyDescent="0.25">
      <c r="A1" s="52" t="s">
        <v>0</v>
      </c>
      <c r="B1" s="2" t="s">
        <v>30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7-11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5.75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22">
        <v>175</v>
      </c>
      <c r="B9" s="23" t="s">
        <v>78</v>
      </c>
      <c r="C9" s="24">
        <v>200</v>
      </c>
      <c r="D9" s="25">
        <v>5.52</v>
      </c>
      <c r="E9" s="25">
        <v>10.16</v>
      </c>
      <c r="F9" s="25">
        <v>39.5</v>
      </c>
      <c r="G9" s="25">
        <v>272.72000000000003</v>
      </c>
      <c r="H9" s="66"/>
      <c r="I9" s="25"/>
      <c r="J9" s="25"/>
      <c r="K9" s="25"/>
      <c r="L9" s="25"/>
      <c r="M9" s="25"/>
      <c r="N9" s="25"/>
      <c r="O9" s="26"/>
    </row>
    <row r="10" spans="1:15" x14ac:dyDescent="0.25">
      <c r="A10" s="12">
        <v>376</v>
      </c>
      <c r="B10" s="10" t="s">
        <v>74</v>
      </c>
      <c r="C10" s="13">
        <v>200</v>
      </c>
      <c r="D10" s="14">
        <v>0.12</v>
      </c>
      <c r="E10" s="14">
        <v>0.02</v>
      </c>
      <c r="F10" s="14">
        <v>12.74</v>
      </c>
      <c r="G10" s="14">
        <v>51.3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62">
        <v>268</v>
      </c>
      <c r="B11" s="55" t="s">
        <v>84</v>
      </c>
      <c r="C11" s="65">
        <v>65</v>
      </c>
      <c r="D11" s="64">
        <v>5.6</v>
      </c>
      <c r="E11" s="64">
        <v>8.5</v>
      </c>
      <c r="F11" s="64">
        <v>1.4</v>
      </c>
      <c r="G11" s="64">
        <v>104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12">
        <v>18</v>
      </c>
      <c r="B12" s="10" t="s">
        <v>85</v>
      </c>
      <c r="C12" s="16">
        <v>40</v>
      </c>
      <c r="D12" s="14">
        <v>3.1</v>
      </c>
      <c r="E12" s="14">
        <v>1.2</v>
      </c>
      <c r="F12" s="14">
        <v>20</v>
      </c>
      <c r="G12" s="14">
        <v>103.6</v>
      </c>
      <c r="H12" s="14"/>
      <c r="I12" s="14"/>
      <c r="J12" s="14"/>
      <c r="K12" s="14"/>
      <c r="L12" s="14"/>
      <c r="M12" s="14"/>
      <c r="N12" s="14"/>
      <c r="O12" s="15"/>
    </row>
    <row r="13" spans="1:15" ht="15.75" thickBot="1" x14ac:dyDescent="0.3">
      <c r="A13" s="54"/>
      <c r="B13" s="55"/>
      <c r="C13" s="37">
        <f>SUM(C9:C12)</f>
        <v>505</v>
      </c>
      <c r="D13" s="37">
        <f>SUM(D9:D12)</f>
        <v>14.339999999999998</v>
      </c>
      <c r="E13" s="37">
        <f>SUM(E9:E12)</f>
        <v>19.88</v>
      </c>
      <c r="F13" s="37">
        <f>SUM(F9:F12)</f>
        <v>73.64</v>
      </c>
      <c r="G13" s="37">
        <f>SUM(G9:G12)</f>
        <v>531.62</v>
      </c>
      <c r="H13" s="37"/>
      <c r="I13" s="37"/>
      <c r="J13" s="37"/>
      <c r="K13" s="37"/>
      <c r="L13" s="37"/>
      <c r="M13" s="37"/>
      <c r="N13" s="37"/>
      <c r="O13" s="56"/>
    </row>
    <row r="14" spans="1:15" ht="15.75" thickBot="1" x14ac:dyDescent="0.3">
      <c r="A14" s="32"/>
      <c r="B14" s="33" t="s">
        <v>20</v>
      </c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</row>
    <row r="15" spans="1:15" x14ac:dyDescent="0.25">
      <c r="A15" s="49"/>
      <c r="B15" s="10"/>
      <c r="C15" s="50"/>
      <c r="D15" s="9"/>
      <c r="E15" s="9"/>
      <c r="F15" s="9"/>
      <c r="G15" s="9"/>
      <c r="H15" s="25"/>
      <c r="I15" s="25"/>
      <c r="J15" s="25"/>
      <c r="K15" s="25"/>
      <c r="L15" s="25"/>
      <c r="M15" s="25"/>
      <c r="N15" s="25"/>
      <c r="O15" s="26"/>
    </row>
    <row r="16" spans="1:15" x14ac:dyDescent="0.25">
      <c r="A16" s="49"/>
      <c r="B16" s="10"/>
      <c r="C16" s="50"/>
      <c r="D16" s="9"/>
      <c r="E16" s="9"/>
      <c r="F16" s="9"/>
      <c r="G16" s="9"/>
      <c r="H16" s="14"/>
      <c r="I16" s="14"/>
      <c r="J16" s="14"/>
      <c r="K16" s="14"/>
      <c r="L16" s="14"/>
      <c r="M16" s="14"/>
      <c r="N16" s="14"/>
      <c r="O16" s="15"/>
    </row>
    <row r="17" spans="1:15" x14ac:dyDescent="0.25">
      <c r="A17" s="12"/>
      <c r="B17" s="10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s="57" customFormat="1" x14ac:dyDescent="0.25">
      <c r="A21" s="12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54"/>
      <c r="B22" s="55"/>
      <c r="C22" s="37">
        <f>SUM(C15:C21)</f>
        <v>0</v>
      </c>
      <c r="D22" s="37">
        <f t="shared" ref="D22:G22" si="0">SUM(D15:D21)</f>
        <v>0</v>
      </c>
      <c r="E22" s="37">
        <f t="shared" si="0"/>
        <v>0</v>
      </c>
      <c r="F22" s="37">
        <f t="shared" si="0"/>
        <v>0</v>
      </c>
      <c r="G22" s="37">
        <f t="shared" si="0"/>
        <v>0</v>
      </c>
      <c r="H22" s="37"/>
      <c r="I22" s="37"/>
      <c r="J22" s="37"/>
      <c r="K22" s="37"/>
      <c r="L22" s="37"/>
      <c r="M22" s="37"/>
      <c r="N22" s="37"/>
      <c r="O22" s="56"/>
    </row>
    <row r="23" spans="1:15" ht="15.75" thickBot="1" x14ac:dyDescent="0.3">
      <c r="A23" s="58"/>
      <c r="B23" s="59" t="s">
        <v>21</v>
      </c>
      <c r="C23" s="38">
        <f t="shared" ref="C23:G23" si="1">SUM(C13+C22)</f>
        <v>505</v>
      </c>
      <c r="D23" s="38">
        <f t="shared" si="1"/>
        <v>14.339999999999998</v>
      </c>
      <c r="E23" s="38">
        <f t="shared" si="1"/>
        <v>19.88</v>
      </c>
      <c r="F23" s="38">
        <f t="shared" si="1"/>
        <v>73.64</v>
      </c>
      <c r="G23" s="38">
        <f t="shared" si="1"/>
        <v>531.62</v>
      </c>
      <c r="H23" s="38"/>
      <c r="I23" s="38"/>
      <c r="J23" s="38"/>
      <c r="K23" s="38"/>
      <c r="L23" s="38"/>
      <c r="M23" s="38"/>
      <c r="N23" s="38"/>
      <c r="O23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opLeftCell="A2" workbookViewId="0">
      <selection activeCell="J29" sqref="J28:J29"/>
    </sheetView>
  </sheetViews>
  <sheetFormatPr defaultRowHeight="15" x14ac:dyDescent="0.25"/>
  <cols>
    <col min="1" max="1" width="18.140625" customWidth="1"/>
    <col min="2" max="2" width="14.140625" customWidth="1"/>
    <col min="3" max="3" width="11.140625" customWidth="1"/>
    <col min="4" max="5" width="11" customWidth="1"/>
    <col min="6" max="6" width="25.85546875" customWidth="1"/>
  </cols>
  <sheetData>
    <row r="1" spans="1:14" ht="29.25" customHeight="1" x14ac:dyDescent="0.25">
      <c r="A1" s="45" t="s">
        <v>31</v>
      </c>
      <c r="B1" s="46" t="s">
        <v>32</v>
      </c>
      <c r="C1" s="46" t="s">
        <v>33</v>
      </c>
      <c r="D1" s="46" t="s">
        <v>34</v>
      </c>
      <c r="E1" s="46" t="s">
        <v>35</v>
      </c>
      <c r="F1" s="46" t="s">
        <v>36</v>
      </c>
      <c r="G1" s="39"/>
      <c r="H1" s="39"/>
      <c r="I1" s="39"/>
      <c r="J1" s="39"/>
      <c r="K1" s="39"/>
      <c r="L1" s="39"/>
      <c r="M1" s="39"/>
      <c r="N1" s="40"/>
    </row>
    <row r="2" spans="1:14" x14ac:dyDescent="0.25">
      <c r="A2" s="11" t="s">
        <v>37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</row>
    <row r="3" spans="1:14" x14ac:dyDescent="0.25">
      <c r="A3" s="11" t="s">
        <v>38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7"/>
    </row>
    <row r="4" spans="1:14" ht="15.75" thickBot="1" x14ac:dyDescent="0.3">
      <c r="A4" s="42" t="s">
        <v>39</v>
      </c>
      <c r="B4" s="53"/>
      <c r="C4" s="53"/>
      <c r="D4" s="53"/>
      <c r="E4" s="53"/>
      <c r="F4" s="53"/>
      <c r="G4" s="43"/>
      <c r="H4" s="43"/>
      <c r="I4" s="43"/>
      <c r="J4" s="43"/>
      <c r="K4" s="43"/>
      <c r="L4" s="43"/>
      <c r="M4" s="43"/>
      <c r="N4" s="48"/>
    </row>
    <row r="5" spans="1:14" ht="15.75" thickBo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29.25" customHeight="1" x14ac:dyDescent="0.25">
      <c r="A6" s="45" t="s">
        <v>40</v>
      </c>
      <c r="B6" s="46" t="s">
        <v>32</v>
      </c>
      <c r="C6" s="46" t="s">
        <v>33</v>
      </c>
      <c r="D6" s="46" t="s">
        <v>34</v>
      </c>
      <c r="E6" s="46" t="s">
        <v>35</v>
      </c>
      <c r="F6" s="46" t="s">
        <v>36</v>
      </c>
      <c r="G6" s="39"/>
      <c r="H6" s="39"/>
      <c r="I6" s="39"/>
      <c r="J6" s="39"/>
      <c r="K6" s="39"/>
      <c r="L6" s="39"/>
      <c r="M6" s="39"/>
      <c r="N6" s="40"/>
    </row>
    <row r="7" spans="1:14" x14ac:dyDescent="0.25">
      <c r="A7" s="11" t="s">
        <v>37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1"/>
    </row>
    <row r="8" spans="1:14" x14ac:dyDescent="0.25">
      <c r="A8" s="11" t="s">
        <v>38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7"/>
    </row>
    <row r="9" spans="1:14" ht="15.75" thickBot="1" x14ac:dyDescent="0.3">
      <c r="A9" s="42" t="s">
        <v>39</v>
      </c>
      <c r="B9" s="53"/>
      <c r="C9" s="53"/>
      <c r="D9" s="53"/>
      <c r="E9" s="53"/>
      <c r="F9" s="53"/>
      <c r="G9" s="43"/>
      <c r="H9" s="43"/>
      <c r="I9" s="43"/>
      <c r="J9" s="43"/>
      <c r="K9" s="43"/>
      <c r="L9" s="43"/>
      <c r="M9" s="43"/>
      <c r="N9" s="48"/>
    </row>
    <row r="10" spans="1:14" ht="15.75" thickBot="1" x14ac:dyDescent="0.3"/>
    <row r="11" spans="1:14" ht="30" customHeight="1" x14ac:dyDescent="0.25">
      <c r="A11" s="45" t="s">
        <v>41</v>
      </c>
      <c r="B11" s="46" t="s">
        <v>32</v>
      </c>
      <c r="C11" s="46" t="s">
        <v>33</v>
      </c>
      <c r="D11" s="46" t="s">
        <v>34</v>
      </c>
      <c r="E11" s="46" t="s">
        <v>35</v>
      </c>
      <c r="F11" s="46" t="s">
        <v>36</v>
      </c>
      <c r="G11" s="39"/>
      <c r="H11" s="39"/>
      <c r="I11" s="39"/>
      <c r="J11" s="39"/>
      <c r="K11" s="39"/>
      <c r="L11" s="39"/>
      <c r="M11" s="39"/>
      <c r="N11" s="40"/>
    </row>
    <row r="12" spans="1:14" x14ac:dyDescent="0.25">
      <c r="A12" s="11" t="s">
        <v>37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1:14" x14ac:dyDescent="0.25">
      <c r="A13" s="11" t="s">
        <v>38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7"/>
    </row>
    <row r="14" spans="1:14" ht="15.75" thickBot="1" x14ac:dyDescent="0.3">
      <c r="A14" s="42" t="s">
        <v>39</v>
      </c>
      <c r="B14" s="53"/>
      <c r="C14" s="53"/>
      <c r="D14" s="53"/>
      <c r="E14" s="53"/>
      <c r="F14" s="53"/>
      <c r="G14" s="43"/>
      <c r="H14" s="43"/>
      <c r="I14" s="43"/>
      <c r="J14" s="43"/>
      <c r="K14" s="43"/>
      <c r="L14" s="43"/>
      <c r="M14" s="43"/>
      <c r="N14" s="48"/>
    </row>
    <row r="16" spans="1:14" x14ac:dyDescent="0.25">
      <c r="A16" t="s">
        <v>31</v>
      </c>
      <c r="B16" s="60"/>
      <c r="C16" t="s">
        <v>42</v>
      </c>
      <c r="D16" s="63"/>
      <c r="F16" s="60"/>
      <c r="G16" t="s">
        <v>42</v>
      </c>
    </row>
    <row r="17" spans="1:7" x14ac:dyDescent="0.25">
      <c r="B17" s="60"/>
      <c r="C17" t="s">
        <v>43</v>
      </c>
      <c r="F17" s="60"/>
      <c r="G17" t="s">
        <v>43</v>
      </c>
    </row>
    <row r="19" spans="1:7" x14ac:dyDescent="0.25">
      <c r="A19" t="s">
        <v>40</v>
      </c>
      <c r="B19" s="60"/>
      <c r="C19" t="s">
        <v>42</v>
      </c>
      <c r="F19" s="60"/>
      <c r="G19" t="s">
        <v>42</v>
      </c>
    </row>
    <row r="20" spans="1:7" x14ac:dyDescent="0.25">
      <c r="B20" s="60"/>
      <c r="C20" t="s">
        <v>43</v>
      </c>
      <c r="F20" s="60"/>
      <c r="G20" t="s">
        <v>43</v>
      </c>
    </row>
    <row r="22" spans="1:7" x14ac:dyDescent="0.25">
      <c r="A22" t="s">
        <v>44</v>
      </c>
      <c r="F22" s="60"/>
      <c r="G22" t="s">
        <v>42</v>
      </c>
    </row>
    <row r="23" spans="1:7" x14ac:dyDescent="0.25">
      <c r="F23" s="60"/>
      <c r="G23" t="s">
        <v>43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4" sqref="F4:G19"/>
    </sheetView>
  </sheetViews>
  <sheetFormatPr defaultRowHeight="15" x14ac:dyDescent="0.25"/>
  <cols>
    <col min="1" max="1" width="16" customWidth="1"/>
    <col min="2" max="2" width="12.5703125" customWidth="1"/>
    <col min="4" max="4" width="10.85546875" bestFit="1" customWidth="1"/>
    <col min="5" max="5" width="16.140625" customWidth="1"/>
    <col min="6" max="6" width="12.7109375" customWidth="1"/>
  </cols>
  <sheetData>
    <row r="1" spans="1:8" x14ac:dyDescent="0.25">
      <c r="A1" s="90" t="s">
        <v>58</v>
      </c>
      <c r="B1" s="82"/>
      <c r="C1" s="82"/>
      <c r="D1" s="82"/>
      <c r="E1" s="83"/>
      <c r="F1" s="82"/>
      <c r="G1" s="82"/>
      <c r="H1" s="82"/>
    </row>
    <row r="2" spans="1:8" x14ac:dyDescent="0.25">
      <c r="A2" s="121" t="s">
        <v>31</v>
      </c>
      <c r="B2" s="122"/>
      <c r="C2" s="122"/>
      <c r="D2" s="123"/>
      <c r="E2" s="121" t="s">
        <v>40</v>
      </c>
      <c r="F2" s="122"/>
      <c r="G2" s="122"/>
      <c r="H2" s="123"/>
    </row>
    <row r="3" spans="1:8" x14ac:dyDescent="0.25">
      <c r="A3" s="84" t="s">
        <v>59</v>
      </c>
      <c r="B3" s="85" t="s">
        <v>71</v>
      </c>
      <c r="C3" s="86" t="s">
        <v>64</v>
      </c>
      <c r="D3" s="102" t="s">
        <v>60</v>
      </c>
      <c r="E3" s="84" t="s">
        <v>59</v>
      </c>
      <c r="F3" s="85" t="s">
        <v>72</v>
      </c>
      <c r="G3" s="86" t="s">
        <v>65</v>
      </c>
      <c r="H3" s="102" t="s">
        <v>60</v>
      </c>
    </row>
    <row r="4" spans="1:8" x14ac:dyDescent="0.25">
      <c r="A4" s="87" t="s">
        <v>45</v>
      </c>
      <c r="B4" s="94"/>
      <c r="C4" s="95"/>
      <c r="D4" s="103">
        <f t="shared" ref="D4:D16" si="0">B4/360</f>
        <v>0</v>
      </c>
      <c r="E4" s="96" t="s">
        <v>45</v>
      </c>
      <c r="F4" s="94"/>
      <c r="G4" s="95"/>
      <c r="H4" s="103">
        <f t="shared" ref="H4:H16" si="1">F4/630</f>
        <v>0</v>
      </c>
    </row>
    <row r="5" spans="1:8" x14ac:dyDescent="0.25">
      <c r="A5" s="87" t="s">
        <v>46</v>
      </c>
      <c r="B5" s="94"/>
      <c r="C5" s="95"/>
      <c r="D5" s="103">
        <f t="shared" si="0"/>
        <v>0</v>
      </c>
      <c r="E5" s="96" t="s">
        <v>46</v>
      </c>
      <c r="F5" s="94"/>
      <c r="G5" s="95"/>
      <c r="H5" s="103">
        <f t="shared" si="1"/>
        <v>0</v>
      </c>
    </row>
    <row r="6" spans="1:8" x14ac:dyDescent="0.25">
      <c r="A6" s="87" t="s">
        <v>47</v>
      </c>
      <c r="B6" s="94"/>
      <c r="C6" s="95"/>
      <c r="D6" s="103">
        <f t="shared" si="0"/>
        <v>0</v>
      </c>
      <c r="E6" s="96" t="s">
        <v>47</v>
      </c>
      <c r="F6" s="94"/>
      <c r="G6" s="95"/>
      <c r="H6" s="103">
        <f t="shared" si="1"/>
        <v>0</v>
      </c>
    </row>
    <row r="7" spans="1:8" x14ac:dyDescent="0.25">
      <c r="A7" s="87" t="s">
        <v>48</v>
      </c>
      <c r="B7" s="94"/>
      <c r="C7" s="95"/>
      <c r="D7" s="103">
        <f t="shared" si="0"/>
        <v>0</v>
      </c>
      <c r="E7" s="96" t="s">
        <v>48</v>
      </c>
      <c r="F7" s="94"/>
      <c r="G7" s="95"/>
      <c r="H7" s="103">
        <f t="shared" si="1"/>
        <v>0</v>
      </c>
    </row>
    <row r="8" spans="1:8" x14ac:dyDescent="0.25">
      <c r="A8" s="87" t="s">
        <v>49</v>
      </c>
      <c r="B8" s="94"/>
      <c r="C8" s="95"/>
      <c r="D8" s="103">
        <f t="shared" si="0"/>
        <v>0</v>
      </c>
      <c r="E8" s="96" t="s">
        <v>49</v>
      </c>
      <c r="F8" s="94"/>
      <c r="G8" s="95"/>
      <c r="H8" s="103">
        <f t="shared" si="1"/>
        <v>0</v>
      </c>
    </row>
    <row r="9" spans="1:8" x14ac:dyDescent="0.25">
      <c r="A9" s="87" t="s">
        <v>50</v>
      </c>
      <c r="B9" s="94"/>
      <c r="C9" s="95"/>
      <c r="D9" s="103">
        <f t="shared" si="0"/>
        <v>0</v>
      </c>
      <c r="E9" s="96" t="s">
        <v>50</v>
      </c>
      <c r="F9" s="94"/>
      <c r="G9" s="95"/>
      <c r="H9" s="103">
        <f t="shared" si="1"/>
        <v>0</v>
      </c>
    </row>
    <row r="10" spans="1:8" x14ac:dyDescent="0.25">
      <c r="A10" s="87" t="s">
        <v>51</v>
      </c>
      <c r="B10" s="94"/>
      <c r="C10" s="95"/>
      <c r="D10" s="103">
        <f t="shared" si="0"/>
        <v>0</v>
      </c>
      <c r="E10" s="96" t="s">
        <v>51</v>
      </c>
      <c r="F10" s="94"/>
      <c r="G10" s="95"/>
      <c r="H10" s="103">
        <f t="shared" si="1"/>
        <v>0</v>
      </c>
    </row>
    <row r="11" spans="1:8" x14ac:dyDescent="0.25">
      <c r="A11" s="87" t="s">
        <v>52</v>
      </c>
      <c r="B11" s="94"/>
      <c r="C11" s="95"/>
      <c r="D11" s="103">
        <f t="shared" si="0"/>
        <v>0</v>
      </c>
      <c r="E11" s="96" t="s">
        <v>52</v>
      </c>
      <c r="F11" s="94"/>
      <c r="G11" s="95"/>
      <c r="H11" s="103">
        <f t="shared" si="1"/>
        <v>0</v>
      </c>
    </row>
    <row r="12" spans="1:8" x14ac:dyDescent="0.25">
      <c r="A12" s="87" t="s">
        <v>53</v>
      </c>
      <c r="B12" s="94"/>
      <c r="C12" s="95"/>
      <c r="D12" s="103">
        <f t="shared" si="0"/>
        <v>0</v>
      </c>
      <c r="E12" s="96" t="s">
        <v>53</v>
      </c>
      <c r="F12" s="94"/>
      <c r="G12" s="95"/>
      <c r="H12" s="103">
        <f t="shared" si="1"/>
        <v>0</v>
      </c>
    </row>
    <row r="13" spans="1:8" x14ac:dyDescent="0.25">
      <c r="A13" s="87" t="s">
        <v>54</v>
      </c>
      <c r="B13" s="94"/>
      <c r="C13" s="95"/>
      <c r="D13" s="103">
        <f t="shared" si="0"/>
        <v>0</v>
      </c>
      <c r="E13" s="96" t="s">
        <v>54</v>
      </c>
      <c r="F13" s="94"/>
      <c r="G13" s="95"/>
      <c r="H13" s="103">
        <f t="shared" si="1"/>
        <v>0</v>
      </c>
    </row>
    <row r="14" spans="1:8" ht="30.75" customHeight="1" x14ac:dyDescent="0.25">
      <c r="A14" s="84" t="s">
        <v>55</v>
      </c>
      <c r="B14" s="88"/>
      <c r="C14" s="104"/>
      <c r="D14" s="103">
        <f t="shared" si="0"/>
        <v>0</v>
      </c>
      <c r="E14" s="84" t="s">
        <v>55</v>
      </c>
      <c r="F14" s="88"/>
      <c r="G14" s="104"/>
      <c r="H14" s="103">
        <f t="shared" si="1"/>
        <v>0</v>
      </c>
    </row>
    <row r="15" spans="1:8" ht="30.75" customHeight="1" x14ac:dyDescent="0.25">
      <c r="A15" s="84" t="s">
        <v>56</v>
      </c>
      <c r="B15" s="88"/>
      <c r="C15" s="104"/>
      <c r="D15" s="103">
        <f t="shared" si="0"/>
        <v>0</v>
      </c>
      <c r="E15" s="84" t="s">
        <v>56</v>
      </c>
      <c r="F15" s="88"/>
      <c r="G15" s="104"/>
      <c r="H15" s="103">
        <f t="shared" si="1"/>
        <v>0</v>
      </c>
    </row>
    <row r="16" spans="1:8" ht="31.5" customHeight="1" x14ac:dyDescent="0.25">
      <c r="A16" s="84" t="s">
        <v>57</v>
      </c>
      <c r="B16" s="89"/>
      <c r="C16" s="104"/>
      <c r="D16" s="103">
        <f t="shared" si="0"/>
        <v>0</v>
      </c>
      <c r="E16" s="84" t="s">
        <v>57</v>
      </c>
      <c r="F16" s="88"/>
      <c r="G16" s="104"/>
      <c r="H16" s="103">
        <f t="shared" si="1"/>
        <v>0</v>
      </c>
    </row>
    <row r="17" spans="1:7" ht="15.75" thickBot="1" x14ac:dyDescent="0.3"/>
    <row r="18" spans="1:7" ht="15.75" thickBot="1" x14ac:dyDescent="0.3">
      <c r="A18" s="91" t="s">
        <v>62</v>
      </c>
      <c r="B18" s="92"/>
      <c r="C18" s="93"/>
      <c r="E18" s="91" t="s">
        <v>62</v>
      </c>
      <c r="F18" s="92"/>
      <c r="G18" s="93"/>
    </row>
    <row r="19" spans="1:7" ht="15.75" thickBot="1" x14ac:dyDescent="0.3">
      <c r="A19" s="91" t="s">
        <v>61</v>
      </c>
      <c r="B19" s="92"/>
      <c r="C19" s="93"/>
      <c r="E19" s="91" t="s">
        <v>61</v>
      </c>
      <c r="F19" s="92"/>
      <c r="G19" s="93"/>
    </row>
  </sheetData>
  <mergeCells count="2">
    <mergeCell ref="A2:D2"/>
    <mergeCell ref="E2:H2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4" sqref="F4:G19"/>
    </sheetView>
  </sheetViews>
  <sheetFormatPr defaultRowHeight="15" x14ac:dyDescent="0.25"/>
  <cols>
    <col min="1" max="1" width="16" customWidth="1"/>
    <col min="2" max="2" width="13.28515625" customWidth="1"/>
    <col min="4" max="4" width="9.42578125" customWidth="1"/>
    <col min="5" max="5" width="16.42578125" customWidth="1"/>
    <col min="6" max="6" width="13.5703125" customWidth="1"/>
  </cols>
  <sheetData>
    <row r="1" spans="1:8" x14ac:dyDescent="0.25">
      <c r="A1" s="90" t="s">
        <v>33</v>
      </c>
      <c r="B1" s="82"/>
      <c r="C1" s="82"/>
      <c r="D1" s="82"/>
      <c r="E1" s="83"/>
      <c r="F1" s="82"/>
      <c r="G1" s="82"/>
      <c r="H1" s="82"/>
    </row>
    <row r="2" spans="1:8" x14ac:dyDescent="0.25">
      <c r="A2" s="121" t="s">
        <v>31</v>
      </c>
      <c r="B2" s="122"/>
      <c r="C2" s="122"/>
      <c r="D2" s="123"/>
      <c r="E2" s="121" t="s">
        <v>40</v>
      </c>
      <c r="F2" s="122"/>
      <c r="G2" s="122"/>
      <c r="H2" s="123"/>
    </row>
    <row r="3" spans="1:8" x14ac:dyDescent="0.25">
      <c r="A3" s="84" t="s">
        <v>59</v>
      </c>
      <c r="B3" s="85" t="s">
        <v>67</v>
      </c>
      <c r="C3" s="86" t="s">
        <v>64</v>
      </c>
      <c r="D3" s="102" t="s">
        <v>60</v>
      </c>
      <c r="E3" s="84" t="s">
        <v>59</v>
      </c>
      <c r="F3" s="85" t="s">
        <v>66</v>
      </c>
      <c r="G3" s="86" t="s">
        <v>65</v>
      </c>
      <c r="H3" s="102" t="s">
        <v>60</v>
      </c>
    </row>
    <row r="4" spans="1:8" x14ac:dyDescent="0.25">
      <c r="A4" s="87" t="s">
        <v>45</v>
      </c>
      <c r="B4" s="94"/>
      <c r="C4" s="95"/>
      <c r="D4" s="103">
        <f t="shared" ref="D4:D16" si="0">B4/10.8</f>
        <v>0</v>
      </c>
      <c r="E4" s="96" t="s">
        <v>45</v>
      </c>
      <c r="F4" s="94"/>
      <c r="G4" s="95"/>
      <c r="H4" s="103">
        <f t="shared" ref="H4:H16" si="1">F4/18.9</f>
        <v>0</v>
      </c>
    </row>
    <row r="5" spans="1:8" x14ac:dyDescent="0.25">
      <c r="A5" s="87" t="s">
        <v>46</v>
      </c>
      <c r="B5" s="94"/>
      <c r="C5" s="95"/>
      <c r="D5" s="103">
        <f t="shared" si="0"/>
        <v>0</v>
      </c>
      <c r="E5" s="96" t="s">
        <v>46</v>
      </c>
      <c r="F5" s="94"/>
      <c r="G5" s="95"/>
      <c r="H5" s="103">
        <f t="shared" si="1"/>
        <v>0</v>
      </c>
    </row>
    <row r="6" spans="1:8" x14ac:dyDescent="0.25">
      <c r="A6" s="87" t="s">
        <v>47</v>
      </c>
      <c r="B6" s="94"/>
      <c r="C6" s="95"/>
      <c r="D6" s="103">
        <f t="shared" si="0"/>
        <v>0</v>
      </c>
      <c r="E6" s="96" t="s">
        <v>47</v>
      </c>
      <c r="F6" s="94"/>
      <c r="G6" s="95"/>
      <c r="H6" s="103">
        <f t="shared" si="1"/>
        <v>0</v>
      </c>
    </row>
    <row r="7" spans="1:8" x14ac:dyDescent="0.25">
      <c r="A7" s="87" t="s">
        <v>48</v>
      </c>
      <c r="B7" s="94"/>
      <c r="C7" s="95"/>
      <c r="D7" s="103">
        <f t="shared" si="0"/>
        <v>0</v>
      </c>
      <c r="E7" s="96" t="s">
        <v>48</v>
      </c>
      <c r="F7" s="94"/>
      <c r="G7" s="95"/>
      <c r="H7" s="103">
        <f t="shared" si="1"/>
        <v>0</v>
      </c>
    </row>
    <row r="8" spans="1:8" x14ac:dyDescent="0.25">
      <c r="A8" s="87" t="s">
        <v>49</v>
      </c>
      <c r="B8" s="94"/>
      <c r="C8" s="95"/>
      <c r="D8" s="103">
        <f t="shared" si="0"/>
        <v>0</v>
      </c>
      <c r="E8" s="96" t="s">
        <v>49</v>
      </c>
      <c r="F8" s="94"/>
      <c r="G8" s="95"/>
      <c r="H8" s="103">
        <f t="shared" si="1"/>
        <v>0</v>
      </c>
    </row>
    <row r="9" spans="1:8" x14ac:dyDescent="0.25">
      <c r="A9" s="87" t="s">
        <v>50</v>
      </c>
      <c r="B9" s="94"/>
      <c r="C9" s="95"/>
      <c r="D9" s="103">
        <f t="shared" si="0"/>
        <v>0</v>
      </c>
      <c r="E9" s="96" t="s">
        <v>50</v>
      </c>
      <c r="F9" s="94"/>
      <c r="G9" s="95"/>
      <c r="H9" s="103">
        <f t="shared" si="1"/>
        <v>0</v>
      </c>
    </row>
    <row r="10" spans="1:8" x14ac:dyDescent="0.25">
      <c r="A10" s="87" t="s">
        <v>51</v>
      </c>
      <c r="B10" s="94"/>
      <c r="C10" s="95"/>
      <c r="D10" s="103">
        <f t="shared" si="0"/>
        <v>0</v>
      </c>
      <c r="E10" s="96" t="s">
        <v>51</v>
      </c>
      <c r="F10" s="94"/>
      <c r="G10" s="95"/>
      <c r="H10" s="103">
        <f t="shared" si="1"/>
        <v>0</v>
      </c>
    </row>
    <row r="11" spans="1:8" x14ac:dyDescent="0.25">
      <c r="A11" s="87" t="s">
        <v>52</v>
      </c>
      <c r="B11" s="94"/>
      <c r="C11" s="95"/>
      <c r="D11" s="103">
        <f t="shared" si="0"/>
        <v>0</v>
      </c>
      <c r="E11" s="96" t="s">
        <v>52</v>
      </c>
      <c r="F11" s="94"/>
      <c r="G11" s="95"/>
      <c r="H11" s="103">
        <f t="shared" si="1"/>
        <v>0</v>
      </c>
    </row>
    <row r="12" spans="1:8" x14ac:dyDescent="0.25">
      <c r="A12" s="87" t="s">
        <v>53</v>
      </c>
      <c r="B12" s="94"/>
      <c r="C12" s="95"/>
      <c r="D12" s="103">
        <f t="shared" si="0"/>
        <v>0</v>
      </c>
      <c r="E12" s="96" t="s">
        <v>53</v>
      </c>
      <c r="F12" s="94"/>
      <c r="G12" s="95"/>
      <c r="H12" s="103">
        <f t="shared" si="1"/>
        <v>0</v>
      </c>
    </row>
    <row r="13" spans="1:8" x14ac:dyDescent="0.25">
      <c r="A13" s="87" t="s">
        <v>54</v>
      </c>
      <c r="B13" s="94"/>
      <c r="C13" s="95"/>
      <c r="D13" s="103">
        <f t="shared" si="0"/>
        <v>0</v>
      </c>
      <c r="E13" s="96" t="s">
        <v>54</v>
      </c>
      <c r="F13" s="94"/>
      <c r="G13" s="95"/>
      <c r="H13" s="103">
        <f t="shared" si="1"/>
        <v>0</v>
      </c>
    </row>
    <row r="14" spans="1:8" ht="30" customHeight="1" x14ac:dyDescent="0.25">
      <c r="A14" s="84" t="s">
        <v>55</v>
      </c>
      <c r="B14" s="88"/>
      <c r="C14" s="104"/>
      <c r="D14" s="103">
        <f t="shared" si="0"/>
        <v>0</v>
      </c>
      <c r="E14" s="84" t="s">
        <v>55</v>
      </c>
      <c r="F14" s="88"/>
      <c r="G14" s="104"/>
      <c r="H14" s="103">
        <f t="shared" si="1"/>
        <v>0</v>
      </c>
    </row>
    <row r="15" spans="1:8" ht="30.75" customHeight="1" x14ac:dyDescent="0.25">
      <c r="A15" s="84" t="s">
        <v>56</v>
      </c>
      <c r="B15" s="88"/>
      <c r="C15" s="104"/>
      <c r="D15" s="103">
        <f t="shared" si="0"/>
        <v>0</v>
      </c>
      <c r="E15" s="84" t="s">
        <v>56</v>
      </c>
      <c r="F15" s="88"/>
      <c r="G15" s="104"/>
      <c r="H15" s="103">
        <f t="shared" si="1"/>
        <v>0</v>
      </c>
    </row>
    <row r="16" spans="1:8" ht="30.75" customHeight="1" x14ac:dyDescent="0.25">
      <c r="A16" s="84" t="s">
        <v>57</v>
      </c>
      <c r="B16" s="89"/>
      <c r="C16" s="104"/>
      <c r="D16" s="103">
        <f t="shared" si="0"/>
        <v>0</v>
      </c>
      <c r="E16" s="84" t="s">
        <v>57</v>
      </c>
      <c r="F16" s="88"/>
      <c r="G16" s="104"/>
      <c r="H16" s="103">
        <f t="shared" si="1"/>
        <v>0</v>
      </c>
    </row>
    <row r="17" spans="1:7" ht="15.75" thickBot="1" x14ac:dyDescent="0.3"/>
    <row r="18" spans="1:7" ht="15.75" thickBot="1" x14ac:dyDescent="0.3">
      <c r="A18" s="91" t="s">
        <v>62</v>
      </c>
      <c r="B18" s="92"/>
      <c r="C18" s="93"/>
      <c r="E18" s="91" t="s">
        <v>62</v>
      </c>
      <c r="F18" s="92"/>
      <c r="G18" s="93"/>
    </row>
    <row r="19" spans="1:7" ht="15.75" thickBot="1" x14ac:dyDescent="0.3">
      <c r="A19" s="91" t="s">
        <v>61</v>
      </c>
      <c r="B19" s="92"/>
      <c r="C19" s="93"/>
      <c r="E19" s="91" t="s">
        <v>61</v>
      </c>
      <c r="F19" s="92"/>
      <c r="G19" s="93"/>
    </row>
  </sheetData>
  <mergeCells count="2">
    <mergeCell ref="A2:D2"/>
    <mergeCell ref="E2:H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G4" sqref="G4:G19"/>
    </sheetView>
  </sheetViews>
  <sheetFormatPr defaultRowHeight="15" x14ac:dyDescent="0.25"/>
  <cols>
    <col min="1" max="1" width="16.140625" customWidth="1"/>
    <col min="2" max="2" width="12.85546875" customWidth="1"/>
    <col min="5" max="5" width="16.140625" customWidth="1"/>
    <col min="6" max="6" width="13.28515625" customWidth="1"/>
  </cols>
  <sheetData>
    <row r="1" spans="1:8" x14ac:dyDescent="0.25">
      <c r="A1" s="90" t="s">
        <v>34</v>
      </c>
      <c r="B1" s="82"/>
      <c r="C1" s="82"/>
      <c r="D1" s="82"/>
      <c r="E1" s="83"/>
      <c r="F1" s="82"/>
      <c r="G1" s="82"/>
      <c r="H1" s="82"/>
    </row>
    <row r="2" spans="1:8" x14ac:dyDescent="0.25">
      <c r="A2" s="121" t="s">
        <v>31</v>
      </c>
      <c r="B2" s="122"/>
      <c r="C2" s="122"/>
      <c r="D2" s="123"/>
      <c r="E2" s="121" t="s">
        <v>40</v>
      </c>
      <c r="F2" s="122"/>
      <c r="G2" s="122"/>
      <c r="H2" s="123"/>
    </row>
    <row r="3" spans="1:8" x14ac:dyDescent="0.25">
      <c r="A3" s="98" t="s">
        <v>59</v>
      </c>
      <c r="B3" s="99" t="s">
        <v>68</v>
      </c>
      <c r="C3" s="100" t="s">
        <v>64</v>
      </c>
      <c r="D3" s="102" t="s">
        <v>60</v>
      </c>
      <c r="E3" s="98" t="s">
        <v>59</v>
      </c>
      <c r="F3" s="99" t="s">
        <v>69</v>
      </c>
      <c r="G3" s="100" t="s">
        <v>65</v>
      </c>
      <c r="H3" s="102" t="s">
        <v>60</v>
      </c>
    </row>
    <row r="4" spans="1:8" x14ac:dyDescent="0.25">
      <c r="A4" s="96" t="s">
        <v>45</v>
      </c>
      <c r="B4" s="94"/>
      <c r="C4" s="95"/>
      <c r="D4" s="103">
        <f t="shared" ref="D4:D16" si="0">B4/12</f>
        <v>0</v>
      </c>
      <c r="E4" s="96" t="s">
        <v>45</v>
      </c>
      <c r="F4" s="94"/>
      <c r="G4" s="95"/>
      <c r="H4" s="103">
        <f t="shared" ref="H4:H16" si="1">F4/21</f>
        <v>0</v>
      </c>
    </row>
    <row r="5" spans="1:8" x14ac:dyDescent="0.25">
      <c r="A5" s="96" t="s">
        <v>46</v>
      </c>
      <c r="B5" s="94"/>
      <c r="C5" s="95"/>
      <c r="D5" s="103">
        <f t="shared" si="0"/>
        <v>0</v>
      </c>
      <c r="E5" s="96" t="s">
        <v>46</v>
      </c>
      <c r="F5" s="94"/>
      <c r="G5" s="95"/>
      <c r="H5" s="103">
        <f t="shared" si="1"/>
        <v>0</v>
      </c>
    </row>
    <row r="6" spans="1:8" x14ac:dyDescent="0.25">
      <c r="A6" s="96" t="s">
        <v>47</v>
      </c>
      <c r="B6" s="94"/>
      <c r="C6" s="95"/>
      <c r="D6" s="103">
        <f t="shared" si="0"/>
        <v>0</v>
      </c>
      <c r="E6" s="96" t="s">
        <v>47</v>
      </c>
      <c r="F6" s="94"/>
      <c r="G6" s="95"/>
      <c r="H6" s="103">
        <f t="shared" si="1"/>
        <v>0</v>
      </c>
    </row>
    <row r="7" spans="1:8" x14ac:dyDescent="0.25">
      <c r="A7" s="96" t="s">
        <v>48</v>
      </c>
      <c r="B7" s="94"/>
      <c r="C7" s="95"/>
      <c r="D7" s="103">
        <f t="shared" si="0"/>
        <v>0</v>
      </c>
      <c r="E7" s="96" t="s">
        <v>48</v>
      </c>
      <c r="F7" s="94"/>
      <c r="G7" s="95"/>
      <c r="H7" s="103">
        <f t="shared" si="1"/>
        <v>0</v>
      </c>
    </row>
    <row r="8" spans="1:8" x14ac:dyDescent="0.25">
      <c r="A8" s="96" t="s">
        <v>49</v>
      </c>
      <c r="B8" s="94"/>
      <c r="C8" s="95"/>
      <c r="D8" s="103">
        <f t="shared" si="0"/>
        <v>0</v>
      </c>
      <c r="E8" s="96" t="s">
        <v>49</v>
      </c>
      <c r="F8" s="94"/>
      <c r="G8" s="95"/>
      <c r="H8" s="103">
        <f t="shared" si="1"/>
        <v>0</v>
      </c>
    </row>
    <row r="9" spans="1:8" x14ac:dyDescent="0.25">
      <c r="A9" s="96" t="s">
        <v>50</v>
      </c>
      <c r="B9" s="94"/>
      <c r="C9" s="95"/>
      <c r="D9" s="103">
        <f t="shared" si="0"/>
        <v>0</v>
      </c>
      <c r="E9" s="96" t="s">
        <v>50</v>
      </c>
      <c r="F9" s="94"/>
      <c r="G9" s="95"/>
      <c r="H9" s="103">
        <f t="shared" si="1"/>
        <v>0</v>
      </c>
    </row>
    <row r="10" spans="1:8" x14ac:dyDescent="0.25">
      <c r="A10" s="96" t="s">
        <v>51</v>
      </c>
      <c r="B10" s="94"/>
      <c r="C10" s="95"/>
      <c r="D10" s="103">
        <f t="shared" si="0"/>
        <v>0</v>
      </c>
      <c r="E10" s="96" t="s">
        <v>51</v>
      </c>
      <c r="F10" s="94"/>
      <c r="G10" s="95"/>
      <c r="H10" s="103">
        <f t="shared" si="1"/>
        <v>0</v>
      </c>
    </row>
    <row r="11" spans="1:8" x14ac:dyDescent="0.25">
      <c r="A11" s="96" t="s">
        <v>52</v>
      </c>
      <c r="B11" s="94"/>
      <c r="C11" s="95"/>
      <c r="D11" s="103">
        <f t="shared" si="0"/>
        <v>0</v>
      </c>
      <c r="E11" s="96" t="s">
        <v>52</v>
      </c>
      <c r="F11" s="94"/>
      <c r="G11" s="95"/>
      <c r="H11" s="103">
        <f t="shared" si="1"/>
        <v>0</v>
      </c>
    </row>
    <row r="12" spans="1:8" x14ac:dyDescent="0.25">
      <c r="A12" s="96" t="s">
        <v>53</v>
      </c>
      <c r="B12" s="94"/>
      <c r="C12" s="95"/>
      <c r="D12" s="103">
        <f t="shared" si="0"/>
        <v>0</v>
      </c>
      <c r="E12" s="96" t="s">
        <v>53</v>
      </c>
      <c r="F12" s="94"/>
      <c r="G12" s="95"/>
      <c r="H12" s="103">
        <f t="shared" si="1"/>
        <v>0</v>
      </c>
    </row>
    <row r="13" spans="1:8" x14ac:dyDescent="0.25">
      <c r="A13" s="96" t="s">
        <v>54</v>
      </c>
      <c r="B13" s="94"/>
      <c r="C13" s="95"/>
      <c r="D13" s="103">
        <f t="shared" si="0"/>
        <v>0</v>
      </c>
      <c r="E13" s="96" t="s">
        <v>54</v>
      </c>
      <c r="F13" s="94"/>
      <c r="G13" s="95"/>
      <c r="H13" s="103">
        <f t="shared" si="1"/>
        <v>0</v>
      </c>
    </row>
    <row r="14" spans="1:8" ht="30" customHeight="1" x14ac:dyDescent="0.25">
      <c r="A14" s="98" t="s">
        <v>55</v>
      </c>
      <c r="B14" s="101"/>
      <c r="C14" s="104"/>
      <c r="D14" s="103">
        <f t="shared" si="0"/>
        <v>0</v>
      </c>
      <c r="E14" s="98" t="s">
        <v>55</v>
      </c>
      <c r="F14" s="101"/>
      <c r="G14" s="104"/>
      <c r="H14" s="103">
        <f t="shared" si="1"/>
        <v>0</v>
      </c>
    </row>
    <row r="15" spans="1:8" ht="30" customHeight="1" x14ac:dyDescent="0.25">
      <c r="A15" s="84" t="s">
        <v>56</v>
      </c>
      <c r="B15" s="88"/>
      <c r="C15" s="104"/>
      <c r="D15" s="103">
        <f t="shared" si="0"/>
        <v>0</v>
      </c>
      <c r="E15" s="84" t="s">
        <v>56</v>
      </c>
      <c r="F15" s="88"/>
      <c r="G15" s="104"/>
      <c r="H15" s="103">
        <f t="shared" si="1"/>
        <v>0</v>
      </c>
    </row>
    <row r="16" spans="1:8" ht="31.5" customHeight="1" x14ac:dyDescent="0.25">
      <c r="A16" s="84" t="s">
        <v>57</v>
      </c>
      <c r="B16" s="89"/>
      <c r="C16" s="104"/>
      <c r="D16" s="103">
        <f t="shared" si="0"/>
        <v>0</v>
      </c>
      <c r="E16" s="84" t="s">
        <v>57</v>
      </c>
      <c r="F16" s="88"/>
      <c r="G16" s="104"/>
      <c r="H16" s="103">
        <f t="shared" si="1"/>
        <v>0</v>
      </c>
    </row>
    <row r="17" spans="1:7" ht="15.75" thickBot="1" x14ac:dyDescent="0.3"/>
    <row r="18" spans="1:7" ht="15.75" thickBot="1" x14ac:dyDescent="0.3">
      <c r="A18" s="91" t="s">
        <v>62</v>
      </c>
      <c r="B18" s="92"/>
      <c r="C18" s="93"/>
      <c r="E18" s="91" t="s">
        <v>62</v>
      </c>
      <c r="F18" s="92"/>
      <c r="G18" s="93"/>
    </row>
    <row r="19" spans="1:7" ht="15.75" thickBot="1" x14ac:dyDescent="0.3">
      <c r="A19" s="91" t="s">
        <v>61</v>
      </c>
      <c r="B19" s="92"/>
      <c r="C19" s="93"/>
      <c r="E19" s="91" t="s">
        <v>61</v>
      </c>
      <c r="F19" s="92"/>
      <c r="G19" s="93"/>
    </row>
  </sheetData>
  <mergeCells count="2">
    <mergeCell ref="A2:D2"/>
    <mergeCell ref="E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4" sqref="F4:G19"/>
    </sheetView>
  </sheetViews>
  <sheetFormatPr defaultRowHeight="15" x14ac:dyDescent="0.25"/>
  <cols>
    <col min="1" max="1" width="16.28515625" customWidth="1"/>
    <col min="2" max="2" width="13.85546875" customWidth="1"/>
    <col min="5" max="5" width="15.85546875" customWidth="1"/>
    <col min="6" max="6" width="14.42578125" customWidth="1"/>
  </cols>
  <sheetData>
    <row r="1" spans="1:8" x14ac:dyDescent="0.25">
      <c r="A1" s="90" t="s">
        <v>35</v>
      </c>
      <c r="B1" s="82"/>
      <c r="C1" s="82"/>
      <c r="D1" s="82"/>
      <c r="E1" s="83"/>
      <c r="F1" s="82"/>
      <c r="G1" s="82"/>
      <c r="H1" s="82"/>
    </row>
    <row r="2" spans="1:8" x14ac:dyDescent="0.25">
      <c r="A2" s="121" t="s">
        <v>31</v>
      </c>
      <c r="B2" s="122"/>
      <c r="C2" s="122"/>
      <c r="D2" s="123"/>
      <c r="E2" s="121" t="s">
        <v>40</v>
      </c>
      <c r="F2" s="122"/>
      <c r="G2" s="122"/>
      <c r="H2" s="123"/>
    </row>
    <row r="3" spans="1:8" x14ac:dyDescent="0.25">
      <c r="A3" s="84" t="s">
        <v>59</v>
      </c>
      <c r="B3" s="85" t="s">
        <v>70</v>
      </c>
      <c r="C3" s="86" t="s">
        <v>64</v>
      </c>
      <c r="D3" s="102" t="s">
        <v>60</v>
      </c>
      <c r="E3" s="84" t="s">
        <v>59</v>
      </c>
      <c r="F3" s="85" t="s">
        <v>73</v>
      </c>
      <c r="G3" s="86" t="s">
        <v>65</v>
      </c>
      <c r="H3" s="102" t="s">
        <v>60</v>
      </c>
    </row>
    <row r="4" spans="1:8" x14ac:dyDescent="0.25">
      <c r="A4" s="96" t="s">
        <v>45</v>
      </c>
      <c r="B4" s="94"/>
      <c r="C4" s="95"/>
      <c r="D4" s="103">
        <f t="shared" ref="D4:D16" si="0">B4/31.32</f>
        <v>0</v>
      </c>
      <c r="E4" s="96" t="s">
        <v>45</v>
      </c>
      <c r="F4" s="94"/>
      <c r="G4" s="95"/>
      <c r="H4" s="103">
        <f t="shared" ref="H4:H16" si="1">F4/91.35</f>
        <v>0</v>
      </c>
    </row>
    <row r="5" spans="1:8" x14ac:dyDescent="0.25">
      <c r="A5" s="96" t="s">
        <v>46</v>
      </c>
      <c r="B5" s="94"/>
      <c r="C5" s="95"/>
      <c r="D5" s="103">
        <f t="shared" si="0"/>
        <v>0</v>
      </c>
      <c r="E5" s="96" t="s">
        <v>46</v>
      </c>
      <c r="F5" s="94"/>
      <c r="G5" s="95"/>
      <c r="H5" s="103">
        <f t="shared" si="1"/>
        <v>0</v>
      </c>
    </row>
    <row r="6" spans="1:8" x14ac:dyDescent="0.25">
      <c r="A6" s="96" t="s">
        <v>47</v>
      </c>
      <c r="B6" s="94"/>
      <c r="C6" s="95"/>
      <c r="D6" s="103">
        <f t="shared" si="0"/>
        <v>0</v>
      </c>
      <c r="E6" s="96" t="s">
        <v>47</v>
      </c>
      <c r="F6" s="94"/>
      <c r="G6" s="95"/>
      <c r="H6" s="103">
        <f t="shared" si="1"/>
        <v>0</v>
      </c>
    </row>
    <row r="7" spans="1:8" x14ac:dyDescent="0.25">
      <c r="A7" s="96" t="s">
        <v>48</v>
      </c>
      <c r="B7" s="94"/>
      <c r="C7" s="95"/>
      <c r="D7" s="103">
        <f t="shared" si="0"/>
        <v>0</v>
      </c>
      <c r="E7" s="96" t="s">
        <v>48</v>
      </c>
      <c r="F7" s="94"/>
      <c r="G7" s="95"/>
      <c r="H7" s="103">
        <f t="shared" si="1"/>
        <v>0</v>
      </c>
    </row>
    <row r="8" spans="1:8" x14ac:dyDescent="0.25">
      <c r="A8" s="96" t="s">
        <v>49</v>
      </c>
      <c r="B8" s="94"/>
      <c r="C8" s="95"/>
      <c r="D8" s="103">
        <f t="shared" si="0"/>
        <v>0</v>
      </c>
      <c r="E8" s="96" t="s">
        <v>49</v>
      </c>
      <c r="F8" s="94"/>
      <c r="G8" s="95"/>
      <c r="H8" s="103">
        <f t="shared" si="1"/>
        <v>0</v>
      </c>
    </row>
    <row r="9" spans="1:8" x14ac:dyDescent="0.25">
      <c r="A9" s="96" t="s">
        <v>50</v>
      </c>
      <c r="B9" s="94"/>
      <c r="C9" s="95"/>
      <c r="D9" s="103">
        <f t="shared" si="0"/>
        <v>0</v>
      </c>
      <c r="E9" s="96" t="s">
        <v>50</v>
      </c>
      <c r="F9" s="94"/>
      <c r="G9" s="95"/>
      <c r="H9" s="103">
        <f t="shared" si="1"/>
        <v>0</v>
      </c>
    </row>
    <row r="10" spans="1:8" x14ac:dyDescent="0.25">
      <c r="A10" s="96" t="s">
        <v>51</v>
      </c>
      <c r="B10" s="94"/>
      <c r="C10" s="95"/>
      <c r="D10" s="103">
        <f t="shared" si="0"/>
        <v>0</v>
      </c>
      <c r="E10" s="96" t="s">
        <v>51</v>
      </c>
      <c r="F10" s="94"/>
      <c r="G10" s="95"/>
      <c r="H10" s="103">
        <f t="shared" si="1"/>
        <v>0</v>
      </c>
    </row>
    <row r="11" spans="1:8" x14ac:dyDescent="0.25">
      <c r="A11" s="96" t="s">
        <v>52</v>
      </c>
      <c r="B11" s="94"/>
      <c r="C11" s="95"/>
      <c r="D11" s="103">
        <f t="shared" si="0"/>
        <v>0</v>
      </c>
      <c r="E11" s="96" t="s">
        <v>52</v>
      </c>
      <c r="F11" s="94"/>
      <c r="G11" s="95"/>
      <c r="H11" s="103">
        <f t="shared" si="1"/>
        <v>0</v>
      </c>
    </row>
    <row r="12" spans="1:8" x14ac:dyDescent="0.25">
      <c r="A12" s="96" t="s">
        <v>53</v>
      </c>
      <c r="B12" s="94"/>
      <c r="C12" s="95"/>
      <c r="D12" s="103">
        <f t="shared" si="0"/>
        <v>0</v>
      </c>
      <c r="E12" s="96" t="s">
        <v>53</v>
      </c>
      <c r="F12" s="94"/>
      <c r="G12" s="95"/>
      <c r="H12" s="103">
        <f t="shared" si="1"/>
        <v>0</v>
      </c>
    </row>
    <row r="13" spans="1:8" x14ac:dyDescent="0.25">
      <c r="A13" s="96" t="s">
        <v>54</v>
      </c>
      <c r="B13" s="94"/>
      <c r="C13" s="95"/>
      <c r="D13" s="103">
        <f t="shared" si="0"/>
        <v>0</v>
      </c>
      <c r="E13" s="96" t="s">
        <v>54</v>
      </c>
      <c r="F13" s="94"/>
      <c r="G13" s="95"/>
      <c r="H13" s="103">
        <f t="shared" si="1"/>
        <v>0</v>
      </c>
    </row>
    <row r="14" spans="1:8" ht="30" customHeight="1" x14ac:dyDescent="0.25">
      <c r="A14" s="84" t="s">
        <v>55</v>
      </c>
      <c r="B14" s="88"/>
      <c r="C14" s="104"/>
      <c r="D14" s="103">
        <f t="shared" si="0"/>
        <v>0</v>
      </c>
      <c r="E14" s="84" t="s">
        <v>55</v>
      </c>
      <c r="F14" s="88"/>
      <c r="G14" s="104"/>
      <c r="H14" s="103">
        <f t="shared" si="1"/>
        <v>0</v>
      </c>
    </row>
    <row r="15" spans="1:8" ht="30" customHeight="1" x14ac:dyDescent="0.25">
      <c r="A15" s="84" t="s">
        <v>56</v>
      </c>
      <c r="B15" s="88"/>
      <c r="C15" s="104"/>
      <c r="D15" s="103">
        <f t="shared" si="0"/>
        <v>0</v>
      </c>
      <c r="E15" s="84" t="s">
        <v>56</v>
      </c>
      <c r="F15" s="88"/>
      <c r="G15" s="104"/>
      <c r="H15" s="103">
        <f t="shared" si="1"/>
        <v>0</v>
      </c>
    </row>
    <row r="16" spans="1:8" ht="30" customHeight="1" x14ac:dyDescent="0.25">
      <c r="A16" s="84" t="s">
        <v>57</v>
      </c>
      <c r="B16" s="89"/>
      <c r="C16" s="104"/>
      <c r="D16" s="103">
        <f t="shared" si="0"/>
        <v>0</v>
      </c>
      <c r="E16" s="84" t="s">
        <v>57</v>
      </c>
      <c r="F16" s="88"/>
      <c r="G16" s="104"/>
      <c r="H16" s="103">
        <f t="shared" si="1"/>
        <v>0</v>
      </c>
    </row>
    <row r="17" spans="1:7" ht="15.75" thickBot="1" x14ac:dyDescent="0.3"/>
    <row r="18" spans="1:7" ht="15.75" thickBot="1" x14ac:dyDescent="0.3">
      <c r="A18" s="91" t="s">
        <v>62</v>
      </c>
      <c r="B18" s="92"/>
      <c r="C18" s="93"/>
      <c r="E18" s="91" t="s">
        <v>62</v>
      </c>
      <c r="F18" s="92"/>
      <c r="G18" s="93"/>
    </row>
    <row r="19" spans="1:7" ht="15.75" thickBot="1" x14ac:dyDescent="0.3">
      <c r="A19" s="91" t="s">
        <v>61</v>
      </c>
      <c r="B19" s="92"/>
      <c r="C19" s="93"/>
      <c r="E19" s="91" t="s">
        <v>61</v>
      </c>
      <c r="F19" s="92"/>
      <c r="G19" s="93"/>
    </row>
  </sheetData>
  <mergeCells count="2">
    <mergeCell ref="A2:D2"/>
    <mergeCell ref="E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sqref="A1:G23"/>
    </sheetView>
  </sheetViews>
  <sheetFormatPr defaultRowHeight="15" x14ac:dyDescent="0.25"/>
  <cols>
    <col min="1" max="1" width="13.5703125" customWidth="1"/>
    <col min="2" max="2" width="41.85546875" customWidth="1"/>
    <col min="6" max="6" width="12" customWidth="1"/>
    <col min="7" max="7" width="18.28515625" customWidth="1"/>
  </cols>
  <sheetData>
    <row r="1" spans="1:15" x14ac:dyDescent="0.25">
      <c r="A1" s="52" t="s">
        <v>0</v>
      </c>
      <c r="B1" s="2" t="s">
        <v>1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.75" customHeight="1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7-11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8.75" customHeight="1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67">
        <v>206</v>
      </c>
      <c r="B9" s="68" t="s">
        <v>76</v>
      </c>
      <c r="C9" s="69">
        <v>200</v>
      </c>
      <c r="D9" s="70">
        <v>12.86</v>
      </c>
      <c r="E9" s="70">
        <v>14.44</v>
      </c>
      <c r="F9" s="70">
        <v>30.88</v>
      </c>
      <c r="G9" s="70">
        <v>308.58</v>
      </c>
      <c r="H9" s="66"/>
      <c r="I9" s="25"/>
      <c r="J9" s="25"/>
      <c r="K9" s="25"/>
      <c r="L9" s="25"/>
      <c r="M9" s="25"/>
      <c r="N9" s="25"/>
      <c r="O9" s="26"/>
    </row>
    <row r="10" spans="1:15" x14ac:dyDescent="0.25">
      <c r="A10" s="12">
        <v>33</v>
      </c>
      <c r="B10" s="10" t="s">
        <v>89</v>
      </c>
      <c r="C10" s="13">
        <v>70</v>
      </c>
      <c r="D10" s="14">
        <v>1</v>
      </c>
      <c r="E10" s="14">
        <v>4.26</v>
      </c>
      <c r="F10" s="14">
        <v>5.25</v>
      </c>
      <c r="G10" s="14">
        <v>65.73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12">
        <v>501</v>
      </c>
      <c r="B11" s="10" t="s">
        <v>87</v>
      </c>
      <c r="C11" s="13">
        <v>200</v>
      </c>
      <c r="D11" s="14">
        <v>4.6500000000000004</v>
      </c>
      <c r="E11" s="14">
        <v>2.1</v>
      </c>
      <c r="F11" s="14">
        <v>15.2</v>
      </c>
      <c r="G11" s="14">
        <v>61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71">
        <v>574</v>
      </c>
      <c r="B12" s="73" t="s">
        <v>82</v>
      </c>
      <c r="C12" s="74">
        <v>30</v>
      </c>
      <c r="D12" s="75">
        <v>1.35</v>
      </c>
      <c r="E12" s="75">
        <v>0</v>
      </c>
      <c r="F12" s="75">
        <v>9.75</v>
      </c>
      <c r="G12" s="75">
        <v>48.75</v>
      </c>
      <c r="H12" s="14"/>
      <c r="I12" s="14"/>
      <c r="J12" s="14"/>
      <c r="K12" s="14"/>
      <c r="L12" s="14"/>
      <c r="M12" s="14"/>
      <c r="N12" s="14"/>
      <c r="O12" s="15"/>
    </row>
    <row r="13" spans="1:15" ht="15.75" thickBot="1" x14ac:dyDescent="0.3">
      <c r="A13" s="76"/>
      <c r="B13" s="72"/>
      <c r="C13" s="77">
        <f>SUM(C9:C12)</f>
        <v>500</v>
      </c>
      <c r="D13" s="77">
        <f>SUM(D9:D12)</f>
        <v>19.86</v>
      </c>
      <c r="E13" s="77">
        <f>SUM(E9:E12)</f>
        <v>20.8</v>
      </c>
      <c r="F13" s="77">
        <f>SUM(F9:F12)</f>
        <v>61.08</v>
      </c>
      <c r="G13" s="77">
        <f>SUM(G9:G12)</f>
        <v>484.06</v>
      </c>
      <c r="H13" s="37"/>
      <c r="I13" s="37"/>
      <c r="J13" s="37"/>
      <c r="K13" s="37"/>
      <c r="L13" s="37"/>
      <c r="M13" s="37"/>
      <c r="N13" s="37"/>
      <c r="O13" s="56"/>
    </row>
    <row r="14" spans="1:15" ht="15.75" thickBot="1" x14ac:dyDescent="0.3">
      <c r="A14" s="78"/>
      <c r="B14" s="33" t="s">
        <v>20</v>
      </c>
      <c r="C14" s="79"/>
      <c r="D14" s="80"/>
      <c r="E14" s="80"/>
      <c r="F14" s="80"/>
      <c r="G14" s="80"/>
      <c r="H14" s="35"/>
      <c r="I14" s="35"/>
      <c r="J14" s="35"/>
      <c r="K14" s="35"/>
      <c r="L14" s="35"/>
      <c r="M14" s="35"/>
      <c r="N14" s="35"/>
      <c r="O14" s="36"/>
    </row>
    <row r="15" spans="1:15" x14ac:dyDescent="0.25">
      <c r="A15" s="49"/>
      <c r="B15" s="10"/>
      <c r="C15" s="50"/>
      <c r="D15" s="9"/>
      <c r="E15" s="9"/>
      <c r="F15" s="9"/>
      <c r="G15" s="9"/>
      <c r="H15" s="25"/>
      <c r="I15" s="25"/>
      <c r="J15" s="25"/>
      <c r="K15" s="25"/>
      <c r="L15" s="25"/>
      <c r="M15" s="25"/>
      <c r="N15" s="25"/>
      <c r="O15" s="26"/>
    </row>
    <row r="16" spans="1:15" x14ac:dyDescent="0.25">
      <c r="A16" s="12"/>
      <c r="B16" s="10"/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1:15" x14ac:dyDescent="0.25">
      <c r="A17" s="12"/>
      <c r="B17" s="10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12"/>
      <c r="B18" s="10"/>
      <c r="C18" s="1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s="57" customFormat="1" x14ac:dyDescent="0.25">
      <c r="A21" s="12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76"/>
      <c r="B22" s="72"/>
      <c r="C22" s="77">
        <f>SUM(C15:C21)</f>
        <v>0</v>
      </c>
      <c r="D22" s="77">
        <f t="shared" ref="D22:G22" si="0">SUM(D15:D21)</f>
        <v>0</v>
      </c>
      <c r="E22" s="77">
        <f t="shared" si="0"/>
        <v>0</v>
      </c>
      <c r="F22" s="77">
        <f t="shared" si="0"/>
        <v>0</v>
      </c>
      <c r="G22" s="77">
        <f t="shared" si="0"/>
        <v>0</v>
      </c>
      <c r="H22" s="37"/>
      <c r="I22" s="37"/>
      <c r="J22" s="37"/>
      <c r="K22" s="37"/>
      <c r="L22" s="37"/>
      <c r="M22" s="37"/>
      <c r="N22" s="37"/>
      <c r="O22" s="56"/>
    </row>
    <row r="23" spans="1:15" ht="15.75" thickBot="1" x14ac:dyDescent="0.3">
      <c r="A23" s="58"/>
      <c r="B23" s="59" t="s">
        <v>21</v>
      </c>
      <c r="C23" s="38">
        <f t="shared" ref="C23:G23" si="1">SUM(C13+C22)</f>
        <v>500</v>
      </c>
      <c r="D23" s="38">
        <f t="shared" si="1"/>
        <v>19.86</v>
      </c>
      <c r="E23" s="38">
        <f t="shared" si="1"/>
        <v>20.8</v>
      </c>
      <c r="F23" s="38">
        <f t="shared" si="1"/>
        <v>61.08</v>
      </c>
      <c r="G23" s="38">
        <f t="shared" si="1"/>
        <v>484.06</v>
      </c>
      <c r="H23" s="38"/>
      <c r="I23" s="38"/>
      <c r="J23" s="38"/>
      <c r="K23" s="38"/>
      <c r="L23" s="38"/>
      <c r="M23" s="38"/>
      <c r="N23" s="38"/>
      <c r="O23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sqref="A1:G23"/>
    </sheetView>
  </sheetViews>
  <sheetFormatPr defaultRowHeight="15" x14ac:dyDescent="0.25"/>
  <cols>
    <col min="1" max="1" width="13" customWidth="1"/>
    <col min="2" max="2" width="42.5703125" customWidth="1"/>
    <col min="6" max="6" width="11.5703125" customWidth="1"/>
    <col min="7" max="7" width="18.28515625" customWidth="1"/>
  </cols>
  <sheetData>
    <row r="1" spans="1:15" x14ac:dyDescent="0.25">
      <c r="A1" s="52" t="s">
        <v>0</v>
      </c>
      <c r="B1" s="2" t="s">
        <v>23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7-11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5.75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67">
        <v>182</v>
      </c>
      <c r="B9" s="68" t="s">
        <v>77</v>
      </c>
      <c r="C9" s="69">
        <v>200</v>
      </c>
      <c r="D9" s="70">
        <v>4.6399999999999997</v>
      </c>
      <c r="E9" s="70">
        <v>10.24</v>
      </c>
      <c r="F9" s="70">
        <v>39.46</v>
      </c>
      <c r="G9" s="70">
        <v>213</v>
      </c>
      <c r="H9" s="66"/>
      <c r="I9" s="25"/>
      <c r="J9" s="25"/>
      <c r="K9" s="25"/>
      <c r="L9" s="25"/>
      <c r="M9" s="25"/>
      <c r="N9" s="25"/>
      <c r="O9" s="26"/>
    </row>
    <row r="10" spans="1:15" x14ac:dyDescent="0.25">
      <c r="A10" s="12">
        <v>376</v>
      </c>
      <c r="B10" s="10" t="s">
        <v>74</v>
      </c>
      <c r="C10" s="13">
        <v>200</v>
      </c>
      <c r="D10" s="14">
        <v>0.12</v>
      </c>
      <c r="E10" s="14">
        <v>0.02</v>
      </c>
      <c r="F10" s="14">
        <v>12.74</v>
      </c>
      <c r="G10" s="14">
        <v>51.3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71">
        <v>574</v>
      </c>
      <c r="B11" s="73" t="s">
        <v>82</v>
      </c>
      <c r="C11" s="74">
        <v>40</v>
      </c>
      <c r="D11" s="75">
        <v>1.8</v>
      </c>
      <c r="E11" s="75">
        <v>0</v>
      </c>
      <c r="F11" s="75">
        <v>13</v>
      </c>
      <c r="G11" s="75">
        <v>65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71">
        <v>97</v>
      </c>
      <c r="B12" s="73" t="s">
        <v>83</v>
      </c>
      <c r="C12" s="74" t="s">
        <v>93</v>
      </c>
      <c r="D12" s="75">
        <v>7.4</v>
      </c>
      <c r="E12" s="75">
        <v>6.7</v>
      </c>
      <c r="F12" s="75">
        <v>14.8</v>
      </c>
      <c r="G12" s="75">
        <v>212</v>
      </c>
      <c r="H12" s="14"/>
      <c r="I12" s="14"/>
      <c r="J12" s="14"/>
      <c r="K12" s="14"/>
      <c r="L12" s="14"/>
      <c r="M12" s="14"/>
      <c r="N12" s="14"/>
      <c r="O12" s="15"/>
    </row>
    <row r="13" spans="1:15" ht="15.75" thickBot="1" x14ac:dyDescent="0.3">
      <c r="A13" s="76"/>
      <c r="B13" s="72"/>
      <c r="C13" s="77">
        <v>500</v>
      </c>
      <c r="D13" s="77">
        <f>SUM(D9:D12)</f>
        <v>13.96</v>
      </c>
      <c r="E13" s="77">
        <f>SUM(E9:E12)</f>
        <v>16.96</v>
      </c>
      <c r="F13" s="77">
        <f>SUM(F9:F12)</f>
        <v>80</v>
      </c>
      <c r="G13" s="77">
        <f>SUM(G9:G12)</f>
        <v>541.29999999999995</v>
      </c>
      <c r="H13" s="37"/>
      <c r="I13" s="37"/>
      <c r="J13" s="37"/>
      <c r="K13" s="37"/>
      <c r="L13" s="37"/>
      <c r="M13" s="37"/>
      <c r="N13" s="37"/>
      <c r="O13" s="56"/>
    </row>
    <row r="14" spans="1:15" ht="15.75" thickBot="1" x14ac:dyDescent="0.3">
      <c r="A14" s="78"/>
      <c r="B14" s="33" t="s">
        <v>20</v>
      </c>
      <c r="C14" s="79"/>
      <c r="D14" s="80"/>
      <c r="E14" s="80"/>
      <c r="F14" s="80"/>
      <c r="G14" s="80"/>
      <c r="H14" s="35"/>
      <c r="I14" s="35"/>
      <c r="J14" s="35"/>
      <c r="K14" s="35"/>
      <c r="L14" s="35"/>
      <c r="M14" s="35"/>
      <c r="N14" s="35"/>
      <c r="O14" s="36"/>
    </row>
    <row r="15" spans="1:15" x14ac:dyDescent="0.25">
      <c r="A15" s="22"/>
      <c r="B15" s="23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/>
    </row>
    <row r="16" spans="1:15" x14ac:dyDescent="0.25">
      <c r="A16" s="49"/>
      <c r="B16" s="10"/>
      <c r="C16" s="50"/>
      <c r="D16" s="50"/>
      <c r="E16" s="9"/>
      <c r="F16" s="9"/>
      <c r="G16" s="9"/>
      <c r="H16" s="14"/>
      <c r="I16" s="14"/>
      <c r="J16" s="14"/>
      <c r="K16" s="14"/>
      <c r="L16" s="14"/>
      <c r="M16" s="14"/>
      <c r="N16" s="14"/>
      <c r="O16" s="15"/>
    </row>
    <row r="17" spans="1:15" x14ac:dyDescent="0.25">
      <c r="A17" s="49"/>
      <c r="B17" s="10"/>
      <c r="C17" s="50"/>
      <c r="D17" s="9"/>
      <c r="E17" s="9"/>
      <c r="F17" s="9"/>
      <c r="G17" s="9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s="57" customFormat="1" x14ac:dyDescent="0.25">
      <c r="A21" s="71"/>
      <c r="B21" s="73"/>
      <c r="C21" s="81"/>
      <c r="D21" s="75"/>
      <c r="E21" s="75"/>
      <c r="F21" s="75"/>
      <c r="G21" s="75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76"/>
      <c r="B22" s="72"/>
      <c r="C22" s="77">
        <f>SUM(C15:C21)</f>
        <v>0</v>
      </c>
      <c r="D22" s="77">
        <f t="shared" ref="D22:G22" si="0">SUM(D15:D21)</f>
        <v>0</v>
      </c>
      <c r="E22" s="77">
        <f t="shared" si="0"/>
        <v>0</v>
      </c>
      <c r="F22" s="77">
        <f t="shared" si="0"/>
        <v>0</v>
      </c>
      <c r="G22" s="77">
        <f t="shared" si="0"/>
        <v>0</v>
      </c>
      <c r="H22" s="37"/>
      <c r="I22" s="37"/>
      <c r="J22" s="37"/>
      <c r="K22" s="37"/>
      <c r="L22" s="37"/>
      <c r="M22" s="37"/>
      <c r="N22" s="37"/>
      <c r="O22" s="56"/>
    </row>
    <row r="23" spans="1:15" ht="15.75" thickBot="1" x14ac:dyDescent="0.3">
      <c r="A23" s="58"/>
      <c r="B23" s="59" t="s">
        <v>21</v>
      </c>
      <c r="C23" s="38">
        <f t="shared" ref="C23:G23" si="1">SUM(C13+C22)</f>
        <v>500</v>
      </c>
      <c r="D23" s="38">
        <f t="shared" si="1"/>
        <v>13.96</v>
      </c>
      <c r="E23" s="38">
        <f t="shared" si="1"/>
        <v>16.96</v>
      </c>
      <c r="F23" s="38">
        <f t="shared" si="1"/>
        <v>80</v>
      </c>
      <c r="G23" s="38">
        <f t="shared" si="1"/>
        <v>541.29999999999995</v>
      </c>
      <c r="H23" s="38"/>
      <c r="I23" s="38"/>
      <c r="J23" s="38"/>
      <c r="K23" s="38"/>
      <c r="L23" s="38"/>
      <c r="M23" s="38"/>
      <c r="N23" s="38"/>
      <c r="O23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selection sqref="A1:G24"/>
    </sheetView>
  </sheetViews>
  <sheetFormatPr defaultRowHeight="15" x14ac:dyDescent="0.25"/>
  <cols>
    <col min="1" max="1" width="13.85546875" customWidth="1"/>
    <col min="2" max="2" width="41.140625" customWidth="1"/>
    <col min="3" max="3" width="11.140625" customWidth="1"/>
    <col min="6" max="6" width="11" customWidth="1"/>
    <col min="7" max="7" width="18.28515625" customWidth="1"/>
  </cols>
  <sheetData>
    <row r="1" spans="1:15" x14ac:dyDescent="0.25">
      <c r="A1" s="52" t="s">
        <v>0</v>
      </c>
      <c r="B1" s="2" t="s">
        <v>24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7-11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5.75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22">
        <v>181</v>
      </c>
      <c r="B9" s="23" t="s">
        <v>75</v>
      </c>
      <c r="C9" s="24">
        <v>200</v>
      </c>
      <c r="D9" s="25">
        <v>5.56</v>
      </c>
      <c r="E9" s="25">
        <v>9.74</v>
      </c>
      <c r="F9" s="25">
        <v>38.5</v>
      </c>
      <c r="G9" s="25">
        <v>252.3</v>
      </c>
      <c r="H9" s="25"/>
      <c r="I9" s="25"/>
      <c r="J9" s="25"/>
      <c r="K9" s="25"/>
      <c r="L9" s="25"/>
      <c r="M9" s="25"/>
      <c r="N9" s="25"/>
      <c r="O9" s="26"/>
    </row>
    <row r="10" spans="1:15" x14ac:dyDescent="0.25">
      <c r="A10" s="12">
        <v>376</v>
      </c>
      <c r="B10" s="10" t="s">
        <v>74</v>
      </c>
      <c r="C10" s="13">
        <v>200</v>
      </c>
      <c r="D10" s="14">
        <v>0.12</v>
      </c>
      <c r="E10" s="14">
        <v>0.02</v>
      </c>
      <c r="F10" s="14">
        <v>12.74</v>
      </c>
      <c r="G10" s="14">
        <v>51.3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12">
        <v>100</v>
      </c>
      <c r="B11" s="10" t="s">
        <v>88</v>
      </c>
      <c r="C11" s="13">
        <v>20</v>
      </c>
      <c r="D11" s="14">
        <v>5.12</v>
      </c>
      <c r="E11" s="14">
        <v>5.22</v>
      </c>
      <c r="F11" s="14">
        <v>0</v>
      </c>
      <c r="G11" s="14">
        <v>68.599999999999994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12">
        <v>467</v>
      </c>
      <c r="B12" s="10" t="s">
        <v>81</v>
      </c>
      <c r="C12" s="16">
        <v>50</v>
      </c>
      <c r="D12" s="14">
        <v>3.8</v>
      </c>
      <c r="E12" s="14">
        <v>5.6</v>
      </c>
      <c r="F12" s="14">
        <v>24</v>
      </c>
      <c r="G12" s="14">
        <v>105</v>
      </c>
      <c r="H12" s="14"/>
      <c r="I12" s="14"/>
      <c r="J12" s="14"/>
      <c r="K12" s="14"/>
      <c r="L12" s="14"/>
      <c r="M12" s="14"/>
      <c r="N12" s="14"/>
      <c r="O12" s="15"/>
    </row>
    <row r="13" spans="1:15" x14ac:dyDescent="0.25">
      <c r="A13" s="71">
        <v>574</v>
      </c>
      <c r="B13" s="73" t="s">
        <v>82</v>
      </c>
      <c r="C13" s="74">
        <v>30</v>
      </c>
      <c r="D13" s="75">
        <v>1.35</v>
      </c>
      <c r="E13" s="75">
        <v>0</v>
      </c>
      <c r="F13" s="75">
        <v>9.75</v>
      </c>
      <c r="G13" s="75">
        <v>48.75</v>
      </c>
      <c r="H13" s="14"/>
      <c r="I13" s="14"/>
      <c r="J13" s="14"/>
      <c r="K13" s="14"/>
      <c r="L13" s="14"/>
      <c r="M13" s="14"/>
      <c r="N13" s="14"/>
      <c r="O13" s="15"/>
    </row>
    <row r="14" spans="1:15" ht="15.75" thickBot="1" x14ac:dyDescent="0.3">
      <c r="A14" s="54"/>
      <c r="B14" s="55"/>
      <c r="C14" s="37">
        <v>500</v>
      </c>
      <c r="D14" s="37">
        <f>SUM(D9:D13)</f>
        <v>15.950000000000001</v>
      </c>
      <c r="E14" s="37">
        <f>SUM(E9:E13)</f>
        <v>20.58</v>
      </c>
      <c r="F14" s="37">
        <f>SUM(F9:F13)</f>
        <v>84.990000000000009</v>
      </c>
      <c r="G14" s="37">
        <f>SUM(G9:G13)</f>
        <v>525.95000000000005</v>
      </c>
      <c r="H14" s="37"/>
      <c r="I14" s="37"/>
      <c r="J14" s="37"/>
      <c r="K14" s="37"/>
      <c r="L14" s="37"/>
      <c r="M14" s="37"/>
      <c r="N14" s="37"/>
      <c r="O14" s="56"/>
    </row>
    <row r="15" spans="1:15" ht="15.75" thickBot="1" x14ac:dyDescent="0.3">
      <c r="A15" s="32"/>
      <c r="B15" s="33" t="s">
        <v>20</v>
      </c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</row>
    <row r="16" spans="1:15" x14ac:dyDescent="0.25">
      <c r="A16" s="49"/>
      <c r="B16" s="10"/>
      <c r="C16" s="50"/>
      <c r="D16" s="9"/>
      <c r="E16" s="9"/>
      <c r="F16" s="9"/>
      <c r="G16" s="9"/>
      <c r="H16" s="25"/>
      <c r="I16" s="25"/>
      <c r="J16" s="25"/>
      <c r="K16" s="25"/>
      <c r="L16" s="25"/>
      <c r="M16" s="25"/>
      <c r="N16" s="25"/>
      <c r="O16" s="26"/>
    </row>
    <row r="17" spans="1:15" x14ac:dyDescent="0.25">
      <c r="A17" s="49"/>
      <c r="B17" s="10"/>
      <c r="C17" s="50"/>
      <c r="D17" s="9"/>
      <c r="E17" s="9"/>
      <c r="F17" s="9"/>
      <c r="G17" s="9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x14ac:dyDescent="0.25">
      <c r="A21" s="12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12"/>
      <c r="B22" s="10"/>
      <c r="C22" s="16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</row>
    <row r="23" spans="1:15" s="57" customFormat="1" x14ac:dyDescent="0.25">
      <c r="A23" s="54"/>
      <c r="B23" s="55"/>
      <c r="C23" s="37">
        <f>SUM(C16:C22)</f>
        <v>0</v>
      </c>
      <c r="D23" s="37">
        <f t="shared" ref="D23:G23" si="0">SUM(D16:D22)</f>
        <v>0</v>
      </c>
      <c r="E23" s="37">
        <f t="shared" si="0"/>
        <v>0</v>
      </c>
      <c r="F23" s="37">
        <f t="shared" si="0"/>
        <v>0</v>
      </c>
      <c r="G23" s="37">
        <f t="shared" si="0"/>
        <v>0</v>
      </c>
      <c r="H23" s="37"/>
      <c r="I23" s="37"/>
      <c r="J23" s="37"/>
      <c r="K23" s="37"/>
      <c r="L23" s="37"/>
      <c r="M23" s="37"/>
      <c r="N23" s="37"/>
      <c r="O23" s="56"/>
    </row>
    <row r="24" spans="1:15" ht="15.75" thickBot="1" x14ac:dyDescent="0.3">
      <c r="A24" s="58"/>
      <c r="B24" s="59" t="s">
        <v>21</v>
      </c>
      <c r="C24" s="38">
        <f t="shared" ref="C24:G24" si="1">SUM(C14+C23)</f>
        <v>500</v>
      </c>
      <c r="D24" s="38">
        <f t="shared" si="1"/>
        <v>15.950000000000001</v>
      </c>
      <c r="E24" s="38">
        <f t="shared" si="1"/>
        <v>20.58</v>
      </c>
      <c r="F24" s="38">
        <f t="shared" si="1"/>
        <v>84.990000000000009</v>
      </c>
      <c r="G24" s="38">
        <f t="shared" si="1"/>
        <v>525.95000000000005</v>
      </c>
      <c r="H24" s="38"/>
      <c r="I24" s="38"/>
      <c r="J24" s="38"/>
      <c r="K24" s="38"/>
      <c r="L24" s="38"/>
      <c r="M24" s="38"/>
      <c r="N24" s="38"/>
      <c r="O24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sqref="A1:G23"/>
    </sheetView>
  </sheetViews>
  <sheetFormatPr defaultRowHeight="15" x14ac:dyDescent="0.25"/>
  <cols>
    <col min="1" max="1" width="13.5703125" customWidth="1"/>
    <col min="2" max="2" width="44.5703125" customWidth="1"/>
    <col min="3" max="3" width="9.5703125" customWidth="1"/>
    <col min="6" max="6" width="11.140625" customWidth="1"/>
    <col min="7" max="7" width="17" customWidth="1"/>
  </cols>
  <sheetData>
    <row r="1" spans="1:15" x14ac:dyDescent="0.25">
      <c r="A1" s="52" t="s">
        <v>0</v>
      </c>
      <c r="B1" s="2" t="s">
        <v>25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7-11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5.75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22">
        <v>175</v>
      </c>
      <c r="B9" s="23" t="s">
        <v>78</v>
      </c>
      <c r="C9" s="24">
        <v>200</v>
      </c>
      <c r="D9" s="25">
        <v>5.52</v>
      </c>
      <c r="E9" s="25">
        <v>10.16</v>
      </c>
      <c r="F9" s="25">
        <v>39.5</v>
      </c>
      <c r="G9" s="25">
        <v>272.72000000000003</v>
      </c>
      <c r="H9" s="66"/>
      <c r="I9" s="25"/>
      <c r="J9" s="25"/>
      <c r="K9" s="25"/>
      <c r="L9" s="25"/>
      <c r="M9" s="25"/>
      <c r="N9" s="25"/>
      <c r="O9" s="26"/>
    </row>
    <row r="10" spans="1:15" x14ac:dyDescent="0.25">
      <c r="A10" s="12">
        <v>376</v>
      </c>
      <c r="B10" s="10" t="s">
        <v>74</v>
      </c>
      <c r="C10" s="13">
        <v>200</v>
      </c>
      <c r="D10" s="14">
        <v>0.12</v>
      </c>
      <c r="E10" s="14">
        <v>0.02</v>
      </c>
      <c r="F10" s="14">
        <v>12.74</v>
      </c>
      <c r="G10" s="14">
        <v>51.3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62">
        <v>268</v>
      </c>
      <c r="B11" s="55" t="s">
        <v>84</v>
      </c>
      <c r="C11" s="65">
        <v>65</v>
      </c>
      <c r="D11" s="64">
        <v>5.6</v>
      </c>
      <c r="E11" s="64">
        <v>8.5</v>
      </c>
      <c r="F11" s="64">
        <v>1.4</v>
      </c>
      <c r="G11" s="64">
        <v>104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12">
        <v>18</v>
      </c>
      <c r="B12" s="10" t="s">
        <v>85</v>
      </c>
      <c r="C12" s="16">
        <v>40</v>
      </c>
      <c r="D12" s="14">
        <v>3.1</v>
      </c>
      <c r="E12" s="14">
        <v>1.2</v>
      </c>
      <c r="F12" s="14">
        <v>20</v>
      </c>
      <c r="G12" s="14">
        <v>103.6</v>
      </c>
      <c r="H12" s="14"/>
      <c r="I12" s="14"/>
      <c r="J12" s="14"/>
      <c r="K12" s="14"/>
      <c r="L12" s="14"/>
      <c r="M12" s="14"/>
      <c r="N12" s="14"/>
      <c r="O12" s="15"/>
    </row>
    <row r="13" spans="1:15" ht="15.75" thickBot="1" x14ac:dyDescent="0.3">
      <c r="A13" s="54"/>
      <c r="B13" s="55"/>
      <c r="C13" s="37">
        <f>SUM(C9:C12)</f>
        <v>505</v>
      </c>
      <c r="D13" s="37">
        <f>SUM(D9:D12)</f>
        <v>14.339999999999998</v>
      </c>
      <c r="E13" s="37">
        <f>SUM(E9:E12)</f>
        <v>19.88</v>
      </c>
      <c r="F13" s="37">
        <f>SUM(F9:F12)</f>
        <v>73.64</v>
      </c>
      <c r="G13" s="37">
        <f>SUM(G9:G12)</f>
        <v>531.62</v>
      </c>
      <c r="H13" s="37"/>
      <c r="I13" s="37"/>
      <c r="J13" s="37"/>
      <c r="K13" s="37"/>
      <c r="L13" s="37"/>
      <c r="M13" s="37"/>
      <c r="N13" s="37"/>
      <c r="O13" s="56"/>
    </row>
    <row r="14" spans="1:15" ht="15.75" thickBot="1" x14ac:dyDescent="0.3">
      <c r="A14" s="32"/>
      <c r="B14" s="33" t="s">
        <v>20</v>
      </c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</row>
    <row r="15" spans="1:15" x14ac:dyDescent="0.25">
      <c r="A15" s="49"/>
      <c r="B15" s="10"/>
      <c r="C15" s="50"/>
      <c r="D15" s="9"/>
      <c r="E15" s="9"/>
      <c r="F15" s="9"/>
      <c r="G15" s="9"/>
      <c r="H15" s="25"/>
      <c r="I15" s="25"/>
      <c r="J15" s="25"/>
      <c r="K15" s="25"/>
      <c r="L15" s="25"/>
      <c r="M15" s="25"/>
      <c r="N15" s="25"/>
      <c r="O15" s="26"/>
    </row>
    <row r="16" spans="1:15" x14ac:dyDescent="0.25">
      <c r="A16" s="49"/>
      <c r="B16" s="10"/>
      <c r="C16" s="50"/>
      <c r="D16" s="9"/>
      <c r="E16" s="9"/>
      <c r="F16" s="9"/>
      <c r="G16" s="9"/>
      <c r="H16" s="14"/>
      <c r="I16" s="14"/>
      <c r="J16" s="14"/>
      <c r="K16" s="14"/>
      <c r="L16" s="14"/>
      <c r="M16" s="14"/>
      <c r="N16" s="14"/>
      <c r="O16" s="15"/>
    </row>
    <row r="17" spans="1:15" x14ac:dyDescent="0.25">
      <c r="A17" s="12"/>
      <c r="B17" s="10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s="57" customFormat="1" x14ac:dyDescent="0.25">
      <c r="A21" s="12"/>
      <c r="B21" s="10"/>
      <c r="C21" s="1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54"/>
      <c r="B22" s="55"/>
      <c r="C22" s="37">
        <f>SUM(C15:C21)</f>
        <v>0</v>
      </c>
      <c r="D22" s="37">
        <f t="shared" ref="D22:G22" si="0">SUM(D15:D21)</f>
        <v>0</v>
      </c>
      <c r="E22" s="37">
        <f t="shared" si="0"/>
        <v>0</v>
      </c>
      <c r="F22" s="37">
        <f t="shared" si="0"/>
        <v>0</v>
      </c>
      <c r="G22" s="37">
        <f t="shared" si="0"/>
        <v>0</v>
      </c>
      <c r="H22" s="37"/>
      <c r="I22" s="37"/>
      <c r="J22" s="37"/>
      <c r="K22" s="37"/>
      <c r="L22" s="37"/>
      <c r="M22" s="37"/>
      <c r="N22" s="37"/>
      <c r="O22" s="56"/>
    </row>
    <row r="23" spans="1:15" ht="15.75" thickBot="1" x14ac:dyDescent="0.3">
      <c r="A23" s="58"/>
      <c r="B23" s="59" t="s">
        <v>21</v>
      </c>
      <c r="C23" s="38">
        <f t="shared" ref="C23:G23" si="1">SUM(C13+C22)</f>
        <v>505</v>
      </c>
      <c r="D23" s="38">
        <f t="shared" si="1"/>
        <v>14.339999999999998</v>
      </c>
      <c r="E23" s="38">
        <f t="shared" si="1"/>
        <v>19.88</v>
      </c>
      <c r="F23" s="38">
        <f t="shared" si="1"/>
        <v>73.64</v>
      </c>
      <c r="G23" s="38">
        <f t="shared" si="1"/>
        <v>531.62</v>
      </c>
      <c r="H23" s="38"/>
      <c r="I23" s="38"/>
      <c r="J23" s="38"/>
      <c r="K23" s="38"/>
      <c r="L23" s="38"/>
      <c r="M23" s="38"/>
      <c r="N23" s="38"/>
      <c r="O23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selection sqref="A1:G24"/>
    </sheetView>
  </sheetViews>
  <sheetFormatPr defaultRowHeight="15" x14ac:dyDescent="0.25"/>
  <cols>
    <col min="1" max="1" width="13.28515625" customWidth="1"/>
    <col min="2" max="2" width="42.7109375" customWidth="1"/>
    <col min="3" max="3" width="10" customWidth="1"/>
    <col min="7" max="7" width="17.7109375" customWidth="1"/>
  </cols>
  <sheetData>
    <row r="1" spans="1:15" x14ac:dyDescent="0.25">
      <c r="A1" s="52" t="s">
        <v>0</v>
      </c>
      <c r="B1" s="2" t="s">
        <v>26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7-11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26.25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ht="30" x14ac:dyDescent="0.25">
      <c r="A9" s="22">
        <v>165</v>
      </c>
      <c r="B9" s="23" t="s">
        <v>92</v>
      </c>
      <c r="C9" s="105" t="s">
        <v>94</v>
      </c>
      <c r="D9" s="25">
        <v>11.2</v>
      </c>
      <c r="E9" s="25">
        <v>6.96</v>
      </c>
      <c r="F9" s="25">
        <v>46.32</v>
      </c>
      <c r="G9" s="25">
        <v>297.60000000000002</v>
      </c>
      <c r="H9" s="66"/>
      <c r="I9" s="25"/>
      <c r="J9" s="25"/>
      <c r="K9" s="25"/>
      <c r="L9" s="25"/>
      <c r="M9" s="25"/>
      <c r="N9" s="25"/>
      <c r="O9" s="26"/>
    </row>
    <row r="10" spans="1:15" ht="30" x14ac:dyDescent="0.25">
      <c r="A10" s="12">
        <v>43</v>
      </c>
      <c r="B10" s="10" t="s">
        <v>90</v>
      </c>
      <c r="C10" s="13">
        <v>70</v>
      </c>
      <c r="D10" s="14">
        <v>0.99</v>
      </c>
      <c r="E10" s="14">
        <v>3.56</v>
      </c>
      <c r="F10" s="14">
        <v>6.31</v>
      </c>
      <c r="G10" s="14">
        <v>40.18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12">
        <v>501</v>
      </c>
      <c r="B11" s="10" t="s">
        <v>87</v>
      </c>
      <c r="C11" s="13">
        <v>200</v>
      </c>
      <c r="D11" s="14">
        <v>4.6500000000000004</v>
      </c>
      <c r="E11" s="14">
        <v>2.1</v>
      </c>
      <c r="F11" s="14">
        <v>15.2</v>
      </c>
      <c r="G11" s="14">
        <v>61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71">
        <v>574</v>
      </c>
      <c r="B12" s="73" t="s">
        <v>82</v>
      </c>
      <c r="C12" s="74">
        <v>30</v>
      </c>
      <c r="D12" s="75">
        <v>1.35</v>
      </c>
      <c r="E12" s="75">
        <v>0</v>
      </c>
      <c r="F12" s="75">
        <v>9.75</v>
      </c>
      <c r="G12" s="75">
        <v>48.75</v>
      </c>
      <c r="H12" s="14"/>
      <c r="I12" s="14"/>
      <c r="J12" s="14"/>
      <c r="K12" s="14"/>
      <c r="L12" s="14"/>
      <c r="M12" s="14"/>
      <c r="N12" s="14"/>
      <c r="O12" s="15"/>
    </row>
    <row r="13" spans="1:15" x14ac:dyDescent="0.25">
      <c r="A13" s="71">
        <v>574</v>
      </c>
      <c r="B13" s="73" t="s">
        <v>82</v>
      </c>
      <c r="C13" s="74">
        <v>30</v>
      </c>
      <c r="D13" s="75">
        <v>1.35</v>
      </c>
      <c r="E13" s="75">
        <v>0</v>
      </c>
      <c r="F13" s="75">
        <v>9.75</v>
      </c>
      <c r="G13" s="75">
        <v>48.75</v>
      </c>
      <c r="H13" s="14"/>
      <c r="I13" s="14"/>
      <c r="J13" s="14"/>
      <c r="K13" s="14"/>
      <c r="L13" s="14"/>
      <c r="M13" s="14"/>
      <c r="N13" s="14"/>
      <c r="O13" s="15"/>
    </row>
    <row r="14" spans="1:15" ht="15.75" thickBot="1" x14ac:dyDescent="0.3">
      <c r="A14" s="54"/>
      <c r="B14" s="55"/>
      <c r="C14" s="37">
        <v>535</v>
      </c>
      <c r="D14" s="37">
        <f>SUM(D9:D13)</f>
        <v>19.540000000000003</v>
      </c>
      <c r="E14" s="37">
        <f>SUM(E9:E13)</f>
        <v>12.62</v>
      </c>
      <c r="F14" s="37">
        <f>SUM(F9:F13)</f>
        <v>87.33</v>
      </c>
      <c r="G14" s="37">
        <f>SUM(G9:G13)</f>
        <v>496.28000000000003</v>
      </c>
      <c r="H14" s="37"/>
      <c r="I14" s="37"/>
      <c r="J14" s="37"/>
      <c r="K14" s="37"/>
      <c r="L14" s="37"/>
      <c r="M14" s="37"/>
      <c r="N14" s="37"/>
      <c r="O14" s="56"/>
    </row>
    <row r="15" spans="1:15" ht="15.75" thickBot="1" x14ac:dyDescent="0.3">
      <c r="A15" s="32"/>
      <c r="B15" s="33" t="s">
        <v>20</v>
      </c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</row>
    <row r="16" spans="1:15" x14ac:dyDescent="0.25">
      <c r="A16" s="49"/>
      <c r="B16" s="10"/>
      <c r="C16" s="50"/>
      <c r="D16" s="9"/>
      <c r="E16" s="9"/>
      <c r="F16" s="9"/>
      <c r="G16" s="9"/>
      <c r="H16" s="25"/>
      <c r="I16" s="25"/>
      <c r="J16" s="25"/>
      <c r="K16" s="25"/>
      <c r="L16" s="25"/>
      <c r="M16" s="25"/>
      <c r="N16" s="25"/>
      <c r="O16" s="26"/>
    </row>
    <row r="17" spans="1:15" x14ac:dyDescent="0.25">
      <c r="A17" s="12"/>
      <c r="B17" s="10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x14ac:dyDescent="0.25">
      <c r="A21" s="12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12"/>
      <c r="B22" s="10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</row>
    <row r="23" spans="1:15" s="57" customFormat="1" x14ac:dyDescent="0.25">
      <c r="A23" s="54"/>
      <c r="B23" s="55"/>
      <c r="C23" s="37">
        <f>SUM(C16:C22)</f>
        <v>0</v>
      </c>
      <c r="D23" s="37">
        <f t="shared" ref="D23:G23" si="0">SUM(D16:D22)</f>
        <v>0</v>
      </c>
      <c r="E23" s="37">
        <f t="shared" si="0"/>
        <v>0</v>
      </c>
      <c r="F23" s="37">
        <f t="shared" si="0"/>
        <v>0</v>
      </c>
      <c r="G23" s="37">
        <f t="shared" si="0"/>
        <v>0</v>
      </c>
      <c r="H23" s="37"/>
      <c r="I23" s="37"/>
      <c r="J23" s="37"/>
      <c r="K23" s="37"/>
      <c r="L23" s="37"/>
      <c r="M23" s="37"/>
      <c r="N23" s="37"/>
      <c r="O23" s="56"/>
    </row>
    <row r="24" spans="1:15" ht="15.75" thickBot="1" x14ac:dyDescent="0.3">
      <c r="A24" s="58"/>
      <c r="B24" s="59" t="s">
        <v>21</v>
      </c>
      <c r="C24" s="38">
        <f t="shared" ref="C24:G24" si="1">SUM(C14+C23)</f>
        <v>535</v>
      </c>
      <c r="D24" s="38">
        <f t="shared" si="1"/>
        <v>19.540000000000003</v>
      </c>
      <c r="E24" s="38">
        <f t="shared" si="1"/>
        <v>12.62</v>
      </c>
      <c r="F24" s="38">
        <f t="shared" si="1"/>
        <v>87.33</v>
      </c>
      <c r="G24" s="38">
        <f t="shared" si="1"/>
        <v>496.28000000000003</v>
      </c>
      <c r="H24" s="38"/>
      <c r="I24" s="38"/>
      <c r="J24" s="38"/>
      <c r="K24" s="38"/>
      <c r="L24" s="38"/>
      <c r="M24" s="38"/>
      <c r="N24" s="38"/>
      <c r="O24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selection sqref="A1:G24"/>
    </sheetView>
  </sheetViews>
  <sheetFormatPr defaultRowHeight="15" x14ac:dyDescent="0.25"/>
  <cols>
    <col min="1" max="1" width="13.28515625" customWidth="1"/>
    <col min="2" max="2" width="41.140625" customWidth="1"/>
    <col min="3" max="3" width="10" customWidth="1"/>
    <col min="6" max="6" width="11.140625" customWidth="1"/>
    <col min="7" max="7" width="17.7109375" customWidth="1"/>
  </cols>
  <sheetData>
    <row r="1" spans="1:15" x14ac:dyDescent="0.25">
      <c r="A1" s="52" t="s">
        <v>0</v>
      </c>
      <c r="B1" s="2" t="s">
        <v>27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7-11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5.75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22">
        <v>173</v>
      </c>
      <c r="B9" s="23" t="s">
        <v>80</v>
      </c>
      <c r="C9" s="24">
        <v>200</v>
      </c>
      <c r="D9" s="25">
        <v>5.52</v>
      </c>
      <c r="E9" s="25">
        <v>10.16</v>
      </c>
      <c r="F9" s="25">
        <v>39.5</v>
      </c>
      <c r="G9" s="25">
        <v>272.72000000000003</v>
      </c>
      <c r="H9" s="66"/>
      <c r="I9" s="25"/>
      <c r="J9" s="25"/>
      <c r="K9" s="25"/>
      <c r="L9" s="25"/>
      <c r="M9" s="25"/>
      <c r="N9" s="25"/>
      <c r="O9" s="26"/>
    </row>
    <row r="10" spans="1:15" x14ac:dyDescent="0.25">
      <c r="A10" s="12">
        <v>376</v>
      </c>
      <c r="B10" s="10" t="s">
        <v>74</v>
      </c>
      <c r="C10" s="13">
        <v>200</v>
      </c>
      <c r="D10" s="14">
        <v>0.12</v>
      </c>
      <c r="E10" s="14">
        <v>0.02</v>
      </c>
      <c r="F10" s="14">
        <v>12.74</v>
      </c>
      <c r="G10" s="14">
        <v>51.3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12">
        <v>267</v>
      </c>
      <c r="B11" s="10" t="s">
        <v>86</v>
      </c>
      <c r="C11" s="13">
        <v>40</v>
      </c>
      <c r="D11" s="14">
        <v>5.0999999999999996</v>
      </c>
      <c r="E11" s="14">
        <v>4.5999999999999996</v>
      </c>
      <c r="F11" s="14">
        <v>0.3</v>
      </c>
      <c r="G11" s="14">
        <v>63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71">
        <v>574</v>
      </c>
      <c r="B12" s="73" t="s">
        <v>82</v>
      </c>
      <c r="C12" s="74">
        <v>30</v>
      </c>
      <c r="D12" s="75">
        <v>1.35</v>
      </c>
      <c r="E12" s="75">
        <v>0</v>
      </c>
      <c r="F12" s="75">
        <v>9.75</v>
      </c>
      <c r="G12" s="75">
        <v>48.75</v>
      </c>
      <c r="H12" s="14"/>
      <c r="I12" s="14"/>
      <c r="J12" s="14"/>
      <c r="K12" s="14"/>
      <c r="L12" s="14"/>
      <c r="M12" s="14"/>
      <c r="N12" s="14"/>
      <c r="O12" s="15"/>
    </row>
    <row r="13" spans="1:15" x14ac:dyDescent="0.25">
      <c r="A13" s="12">
        <v>18</v>
      </c>
      <c r="B13" s="10" t="s">
        <v>85</v>
      </c>
      <c r="C13" s="16">
        <v>30</v>
      </c>
      <c r="D13" s="14">
        <v>2.3199999999999998</v>
      </c>
      <c r="E13" s="14">
        <v>0.9</v>
      </c>
      <c r="F13" s="14">
        <v>15</v>
      </c>
      <c r="G13" s="14">
        <v>77.7</v>
      </c>
      <c r="H13" s="14"/>
      <c r="I13" s="14"/>
      <c r="J13" s="14"/>
      <c r="K13" s="14"/>
      <c r="L13" s="14"/>
      <c r="M13" s="14"/>
      <c r="N13" s="14"/>
      <c r="O13" s="15"/>
    </row>
    <row r="14" spans="1:15" ht="15.75" thickBot="1" x14ac:dyDescent="0.3">
      <c r="A14" s="54"/>
      <c r="B14" s="55"/>
      <c r="C14" s="37">
        <f>SUM(C9:C13)</f>
        <v>500</v>
      </c>
      <c r="D14" s="37">
        <f>SUM(D9:D13)</f>
        <v>14.409999999999998</v>
      </c>
      <c r="E14" s="37">
        <f>SUM(E9:E13)</f>
        <v>15.68</v>
      </c>
      <c r="F14" s="37">
        <f>SUM(F9:F13)</f>
        <v>77.289999999999992</v>
      </c>
      <c r="G14" s="37">
        <f>SUM(G9:G13)</f>
        <v>513.47</v>
      </c>
      <c r="H14" s="37"/>
      <c r="I14" s="37"/>
      <c r="J14" s="37"/>
      <c r="K14" s="37"/>
      <c r="L14" s="37"/>
      <c r="M14" s="37"/>
      <c r="N14" s="37"/>
      <c r="O14" s="56"/>
    </row>
    <row r="15" spans="1:15" ht="15.75" thickBot="1" x14ac:dyDescent="0.3">
      <c r="A15" s="32"/>
      <c r="B15" s="33" t="s">
        <v>20</v>
      </c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</row>
    <row r="16" spans="1:15" x14ac:dyDescent="0.25">
      <c r="A16" s="49"/>
      <c r="B16" s="10"/>
      <c r="C16" s="50"/>
      <c r="D16" s="9"/>
      <c r="E16" s="9"/>
      <c r="F16" s="9"/>
      <c r="G16" s="9"/>
      <c r="H16" s="25"/>
      <c r="I16" s="25"/>
      <c r="J16" s="25"/>
      <c r="K16" s="25"/>
      <c r="L16" s="25"/>
      <c r="M16" s="25"/>
      <c r="N16" s="25"/>
      <c r="O16" s="26"/>
    </row>
    <row r="17" spans="1:15" x14ac:dyDescent="0.25">
      <c r="A17" s="49"/>
      <c r="B17" s="10"/>
      <c r="C17" s="50"/>
      <c r="D17" s="9"/>
      <c r="E17" s="9"/>
      <c r="F17" s="9"/>
      <c r="G17" s="9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x14ac:dyDescent="0.25">
      <c r="A21" s="49"/>
      <c r="B21" s="10"/>
      <c r="C21" s="50"/>
      <c r="D21" s="9"/>
      <c r="E21" s="9"/>
      <c r="F21" s="9"/>
      <c r="G21" s="9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12"/>
      <c r="B22" s="10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</row>
    <row r="23" spans="1:15" s="57" customFormat="1" x14ac:dyDescent="0.25">
      <c r="A23" s="54"/>
      <c r="B23" s="55"/>
      <c r="C23" s="37">
        <f>SUM(C16:C22)</f>
        <v>0</v>
      </c>
      <c r="D23" s="37">
        <f t="shared" ref="D23:G23" si="0">SUM(D16:D22)</f>
        <v>0</v>
      </c>
      <c r="E23" s="37">
        <f t="shared" si="0"/>
        <v>0</v>
      </c>
      <c r="F23" s="37">
        <f t="shared" si="0"/>
        <v>0</v>
      </c>
      <c r="G23" s="37">
        <f t="shared" si="0"/>
        <v>0</v>
      </c>
      <c r="H23" s="37"/>
      <c r="I23" s="37"/>
      <c r="J23" s="37"/>
      <c r="K23" s="37"/>
      <c r="L23" s="37"/>
      <c r="M23" s="37"/>
      <c r="N23" s="37"/>
      <c r="O23" s="56"/>
    </row>
    <row r="24" spans="1:15" ht="15.75" thickBot="1" x14ac:dyDescent="0.3">
      <c r="A24" s="58"/>
      <c r="B24" s="59" t="s">
        <v>21</v>
      </c>
      <c r="C24" s="38">
        <f t="shared" ref="C24:G24" si="1">SUM(C14+C23)</f>
        <v>500</v>
      </c>
      <c r="D24" s="38">
        <f t="shared" si="1"/>
        <v>14.409999999999998</v>
      </c>
      <c r="E24" s="38">
        <f t="shared" si="1"/>
        <v>15.68</v>
      </c>
      <c r="F24" s="38">
        <f t="shared" si="1"/>
        <v>77.289999999999992</v>
      </c>
      <c r="G24" s="38">
        <f t="shared" si="1"/>
        <v>513.47</v>
      </c>
      <c r="H24" s="38"/>
      <c r="I24" s="38"/>
      <c r="J24" s="38"/>
      <c r="K24" s="38"/>
      <c r="L24" s="38"/>
      <c r="M24" s="38"/>
      <c r="N24" s="38"/>
      <c r="O24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sqref="A1:G24"/>
    </sheetView>
  </sheetViews>
  <sheetFormatPr defaultRowHeight="15" x14ac:dyDescent="0.25"/>
  <cols>
    <col min="1" max="1" width="12.7109375" customWidth="1"/>
    <col min="2" max="2" width="42.7109375" customWidth="1"/>
    <col min="3" max="3" width="10.140625" customWidth="1"/>
    <col min="6" max="6" width="11.5703125" customWidth="1"/>
    <col min="7" max="7" width="17.140625" customWidth="1"/>
  </cols>
  <sheetData>
    <row r="1" spans="1:15" x14ac:dyDescent="0.25">
      <c r="A1" s="52" t="s">
        <v>0</v>
      </c>
      <c r="B1" s="2" t="s">
        <v>28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7-11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5.75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67">
        <v>182</v>
      </c>
      <c r="B9" s="68" t="s">
        <v>77</v>
      </c>
      <c r="C9" s="69">
        <v>200</v>
      </c>
      <c r="D9" s="70">
        <v>4.6399999999999997</v>
      </c>
      <c r="E9" s="70">
        <v>10.24</v>
      </c>
      <c r="F9" s="70">
        <v>39.46</v>
      </c>
      <c r="G9" s="70">
        <v>213</v>
      </c>
      <c r="H9" s="66"/>
      <c r="I9" s="25"/>
      <c r="J9" s="25"/>
      <c r="K9" s="25"/>
      <c r="L9" s="25"/>
      <c r="M9" s="25"/>
      <c r="N9" s="25"/>
      <c r="O9" s="26"/>
    </row>
    <row r="10" spans="1:15" x14ac:dyDescent="0.25">
      <c r="A10" s="12">
        <v>376</v>
      </c>
      <c r="B10" s="10" t="s">
        <v>74</v>
      </c>
      <c r="C10" s="13">
        <v>200</v>
      </c>
      <c r="D10" s="14">
        <v>0.12</v>
      </c>
      <c r="E10" s="14">
        <v>0.02</v>
      </c>
      <c r="F10" s="14">
        <v>12.74</v>
      </c>
      <c r="G10" s="14">
        <v>51.3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71">
        <v>574</v>
      </c>
      <c r="B11" s="73" t="s">
        <v>82</v>
      </c>
      <c r="C11" s="74">
        <v>40</v>
      </c>
      <c r="D11" s="75">
        <v>1.8</v>
      </c>
      <c r="E11" s="75">
        <v>0</v>
      </c>
      <c r="F11" s="75">
        <v>13</v>
      </c>
      <c r="G11" s="75">
        <v>65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71">
        <v>97</v>
      </c>
      <c r="B12" s="73" t="s">
        <v>83</v>
      </c>
      <c r="C12" s="74" t="s">
        <v>93</v>
      </c>
      <c r="D12" s="75">
        <v>7.4</v>
      </c>
      <c r="E12" s="75">
        <v>6.7</v>
      </c>
      <c r="F12" s="75">
        <v>14.8</v>
      </c>
      <c r="G12" s="75">
        <v>212</v>
      </c>
      <c r="H12" s="14"/>
      <c r="I12" s="14"/>
      <c r="J12" s="14"/>
      <c r="K12" s="14"/>
      <c r="L12" s="14"/>
      <c r="M12" s="14"/>
      <c r="N12" s="14"/>
      <c r="O12" s="15"/>
    </row>
    <row r="13" spans="1:15" ht="15.75" thickBot="1" x14ac:dyDescent="0.3">
      <c r="A13" s="54"/>
      <c r="B13" s="55"/>
      <c r="C13" s="37">
        <v>500</v>
      </c>
      <c r="D13" s="37">
        <f>SUM(D9:D12)</f>
        <v>13.96</v>
      </c>
      <c r="E13" s="37">
        <f>SUM(E9:E12)</f>
        <v>16.96</v>
      </c>
      <c r="F13" s="37">
        <f>SUM(F9:F12)</f>
        <v>80</v>
      </c>
      <c r="G13" s="37">
        <f>SUM(G9:G12)</f>
        <v>541.29999999999995</v>
      </c>
      <c r="H13" s="37"/>
      <c r="I13" s="37"/>
      <c r="J13" s="37"/>
      <c r="K13" s="37"/>
      <c r="L13" s="37"/>
      <c r="M13" s="37"/>
      <c r="N13" s="37"/>
      <c r="O13" s="56"/>
    </row>
    <row r="14" spans="1:15" ht="15.75" thickBot="1" x14ac:dyDescent="0.3">
      <c r="A14" s="32"/>
      <c r="B14" s="33" t="s">
        <v>20</v>
      </c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</row>
    <row r="15" spans="1:15" x14ac:dyDescent="0.25">
      <c r="A15" s="49"/>
      <c r="B15" s="10"/>
      <c r="C15" s="50"/>
      <c r="D15" s="9"/>
      <c r="E15" s="9"/>
      <c r="F15" s="9"/>
      <c r="G15" s="9"/>
      <c r="H15" s="25"/>
      <c r="I15" s="25"/>
      <c r="J15" s="25"/>
      <c r="K15" s="25"/>
      <c r="L15" s="25"/>
      <c r="M15" s="25"/>
      <c r="N15" s="25"/>
      <c r="O15" s="26"/>
    </row>
    <row r="16" spans="1:15" x14ac:dyDescent="0.25">
      <c r="A16" s="49"/>
      <c r="B16" s="10"/>
      <c r="C16" s="50"/>
      <c r="D16" s="9"/>
      <c r="E16" s="9"/>
      <c r="F16" s="9"/>
      <c r="G16" s="9"/>
      <c r="H16" s="14"/>
      <c r="I16" s="14"/>
      <c r="J16" s="14"/>
      <c r="K16" s="14"/>
      <c r="L16" s="14"/>
      <c r="M16" s="14"/>
      <c r="N16" s="14"/>
      <c r="O16" s="15"/>
    </row>
    <row r="17" spans="1:15" x14ac:dyDescent="0.25">
      <c r="A17" s="49"/>
      <c r="B17" s="10"/>
      <c r="C17" s="50"/>
      <c r="D17" s="9"/>
      <c r="E17" s="9"/>
      <c r="F17" s="9"/>
      <c r="G17" s="9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12"/>
      <c r="B20" s="10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</row>
    <row r="21" spans="1:15" s="57" customFormat="1" x14ac:dyDescent="0.25">
      <c r="A21" s="12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54"/>
      <c r="B22" s="55"/>
      <c r="C22" s="37">
        <f>SUM(C15:C21)</f>
        <v>0</v>
      </c>
      <c r="D22" s="37">
        <f t="shared" ref="D22:G22" si="0">SUM(D15:D21)</f>
        <v>0</v>
      </c>
      <c r="E22" s="37">
        <f t="shared" si="0"/>
        <v>0</v>
      </c>
      <c r="F22" s="37">
        <f t="shared" si="0"/>
        <v>0</v>
      </c>
      <c r="G22" s="37">
        <f t="shared" si="0"/>
        <v>0</v>
      </c>
      <c r="H22" s="37"/>
      <c r="I22" s="37"/>
      <c r="J22" s="37"/>
      <c r="K22" s="37"/>
      <c r="L22" s="37"/>
      <c r="M22" s="37"/>
      <c r="N22" s="37"/>
      <c r="O22" s="56"/>
    </row>
    <row r="23" spans="1:15" ht="15.75" thickBot="1" x14ac:dyDescent="0.3">
      <c r="A23" s="58"/>
      <c r="B23" s="59" t="s">
        <v>21</v>
      </c>
      <c r="C23" s="38">
        <f t="shared" ref="C23:G23" si="1">SUM(C13+C22)</f>
        <v>500</v>
      </c>
      <c r="D23" s="38">
        <f t="shared" si="1"/>
        <v>13.96</v>
      </c>
      <c r="E23" s="38">
        <f t="shared" si="1"/>
        <v>16.96</v>
      </c>
      <c r="F23" s="38">
        <f t="shared" si="1"/>
        <v>80</v>
      </c>
      <c r="G23" s="38">
        <f t="shared" si="1"/>
        <v>541.29999999999995</v>
      </c>
      <c r="H23" s="38"/>
      <c r="I23" s="38"/>
      <c r="J23" s="38"/>
      <c r="K23" s="38"/>
      <c r="L23" s="38"/>
      <c r="M23" s="38"/>
      <c r="N23" s="38"/>
      <c r="O23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sqref="A1:G23"/>
    </sheetView>
  </sheetViews>
  <sheetFormatPr defaultRowHeight="15" x14ac:dyDescent="0.25"/>
  <cols>
    <col min="1" max="1" width="13.42578125" customWidth="1"/>
    <col min="2" max="2" width="42.28515625" customWidth="1"/>
    <col min="3" max="3" width="10" customWidth="1"/>
    <col min="6" max="6" width="10.7109375" customWidth="1"/>
    <col min="7" max="7" width="17" customWidth="1"/>
  </cols>
  <sheetData>
    <row r="1" spans="1:15" x14ac:dyDescent="0.25">
      <c r="A1" s="52" t="s">
        <v>0</v>
      </c>
      <c r="B1" s="2" t="s">
        <v>29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7-11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5.75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22">
        <v>173</v>
      </c>
      <c r="B9" s="23" t="s">
        <v>79</v>
      </c>
      <c r="C9" s="24">
        <v>200</v>
      </c>
      <c r="D9" s="25">
        <v>7.86</v>
      </c>
      <c r="E9" s="25">
        <v>10.06</v>
      </c>
      <c r="F9" s="25">
        <v>49.36</v>
      </c>
      <c r="G9" s="25">
        <v>320</v>
      </c>
      <c r="H9" s="66"/>
      <c r="I9" s="25"/>
      <c r="J9" s="25"/>
      <c r="K9" s="25"/>
      <c r="L9" s="25"/>
      <c r="M9" s="25"/>
      <c r="N9" s="25"/>
      <c r="O9" s="26"/>
    </row>
    <row r="10" spans="1:15" x14ac:dyDescent="0.25">
      <c r="A10" s="12">
        <v>537</v>
      </c>
      <c r="B10" s="10" t="s">
        <v>91</v>
      </c>
      <c r="C10" s="13">
        <v>100</v>
      </c>
      <c r="D10" s="14">
        <v>2.8</v>
      </c>
      <c r="E10" s="14">
        <v>3.2</v>
      </c>
      <c r="F10" s="14">
        <v>15.5</v>
      </c>
      <c r="G10" s="14">
        <v>127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12">
        <v>501</v>
      </c>
      <c r="B11" s="10" t="s">
        <v>87</v>
      </c>
      <c r="C11" s="13">
        <v>200</v>
      </c>
      <c r="D11" s="14">
        <v>4.6500000000000004</v>
      </c>
      <c r="E11" s="14">
        <v>2.1</v>
      </c>
      <c r="F11" s="14">
        <v>15.2</v>
      </c>
      <c r="G11" s="14">
        <v>61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12"/>
      <c r="B12" s="10"/>
      <c r="C12" s="1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</row>
    <row r="13" spans="1:15" ht="15.75" thickBot="1" x14ac:dyDescent="0.3">
      <c r="A13" s="54"/>
      <c r="B13" s="55"/>
      <c r="C13" s="37">
        <f>SUM(C9:C12)</f>
        <v>500</v>
      </c>
      <c r="D13" s="37">
        <f>SUM(D9:D12)</f>
        <v>15.31</v>
      </c>
      <c r="E13" s="37">
        <f>SUM(E9:E12)</f>
        <v>15.360000000000001</v>
      </c>
      <c r="F13" s="37">
        <f>SUM(F9:F12)</f>
        <v>80.06</v>
      </c>
      <c r="G13" s="37">
        <f>SUM(G9:G12)</f>
        <v>508</v>
      </c>
      <c r="H13" s="37"/>
      <c r="I13" s="37"/>
      <c r="J13" s="37"/>
      <c r="K13" s="37"/>
      <c r="L13" s="37"/>
      <c r="M13" s="37"/>
      <c r="N13" s="37"/>
      <c r="O13" s="56"/>
    </row>
    <row r="14" spans="1:15" ht="15.75" thickBot="1" x14ac:dyDescent="0.3">
      <c r="A14" s="32"/>
      <c r="B14" s="33" t="s">
        <v>20</v>
      </c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</row>
    <row r="15" spans="1:15" x14ac:dyDescent="0.25">
      <c r="A15" s="49"/>
      <c r="B15" s="10"/>
      <c r="C15" s="50"/>
      <c r="D15" s="9"/>
      <c r="E15" s="9"/>
      <c r="F15" s="9"/>
      <c r="G15" s="9"/>
      <c r="H15" s="25"/>
      <c r="I15" s="25"/>
      <c r="J15" s="25"/>
      <c r="K15" s="25"/>
      <c r="L15" s="25"/>
      <c r="M15" s="25"/>
      <c r="N15" s="25"/>
      <c r="O15" s="26"/>
    </row>
    <row r="16" spans="1:15" x14ac:dyDescent="0.25">
      <c r="A16" s="49"/>
      <c r="B16" s="10"/>
      <c r="C16" s="50"/>
      <c r="D16" s="9"/>
      <c r="E16" s="9"/>
      <c r="F16" s="9"/>
      <c r="G16" s="9"/>
      <c r="H16" s="14"/>
      <c r="I16" s="14"/>
      <c r="J16" s="14"/>
      <c r="K16" s="14"/>
      <c r="L16" s="14"/>
      <c r="M16" s="14"/>
      <c r="N16" s="14"/>
      <c r="O16" s="15"/>
    </row>
    <row r="17" spans="1:15" x14ac:dyDescent="0.25">
      <c r="A17" s="49"/>
      <c r="B17" s="10"/>
      <c r="C17" s="50"/>
      <c r="D17" s="9"/>
      <c r="E17" s="9"/>
      <c r="F17" s="9"/>
      <c r="G17" s="9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s="57" customFormat="1" x14ac:dyDescent="0.25">
      <c r="A21" s="12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54"/>
      <c r="B22" s="55"/>
      <c r="C22" s="37">
        <f>SUM(C15:C21)</f>
        <v>0</v>
      </c>
      <c r="D22" s="37">
        <f t="shared" ref="D22:G22" si="0">SUM(D15:D21)</f>
        <v>0</v>
      </c>
      <c r="E22" s="37">
        <f t="shared" si="0"/>
        <v>0</v>
      </c>
      <c r="F22" s="37">
        <f t="shared" si="0"/>
        <v>0</v>
      </c>
      <c r="G22" s="37">
        <f t="shared" si="0"/>
        <v>0</v>
      </c>
      <c r="H22" s="37"/>
      <c r="I22" s="37"/>
      <c r="J22" s="37"/>
      <c r="K22" s="37"/>
      <c r="L22" s="37"/>
      <c r="M22" s="37"/>
      <c r="N22" s="37"/>
      <c r="O22" s="56"/>
    </row>
    <row r="23" spans="1:15" ht="15.75" thickBot="1" x14ac:dyDescent="0.3">
      <c r="A23" s="58"/>
      <c r="B23" s="59" t="s">
        <v>21</v>
      </c>
      <c r="C23" s="38">
        <f t="shared" ref="C23:G23" si="1">SUM(C13+C22)</f>
        <v>500</v>
      </c>
      <c r="D23" s="38">
        <f t="shared" si="1"/>
        <v>15.31</v>
      </c>
      <c r="E23" s="38">
        <f t="shared" si="1"/>
        <v>15.360000000000001</v>
      </c>
      <c r="F23" s="38">
        <f t="shared" si="1"/>
        <v>80.06</v>
      </c>
      <c r="G23" s="38">
        <f t="shared" si="1"/>
        <v>508</v>
      </c>
      <c r="H23" s="38"/>
      <c r="I23" s="38"/>
      <c r="J23" s="38"/>
      <c r="K23" s="38"/>
      <c r="L23" s="38"/>
      <c r="M23" s="38"/>
      <c r="N23" s="38"/>
      <c r="O23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Средний показатель</vt:lpstr>
      <vt:lpstr>Калорийность</vt:lpstr>
      <vt:lpstr>Белки</vt:lpstr>
      <vt:lpstr>Жиры</vt:lpstr>
      <vt:lpstr>Углеводы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2024-08-29T12:36:37Z</dcterms:modified>
</cp:coreProperties>
</file>